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worksheets/sheet1.xml" ContentType="application/vnd.openxmlformats-officedocument.spreadsheetml.worksheet+xml"/>
  <Default Extension="gif" ContentType="image/gif"/>
  <Default Extension="vml" ContentType="application/vnd.openxmlformats-officedocument.vmlDrawing"/>
  <Override PartName="/xl/comments1.xml" ContentType="application/vnd.openxmlformats-officedocument.spreadsheetml.comment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codeName="ThisWorkbook" defaultThemeVersion="124226"/>
  <bookViews>
    <workbookView xWindow="480" yWindow="645" windowWidth="15180" windowHeight="9255" tabRatio="894" firstSheet="2" activeTab="6"/>
  </bookViews>
  <sheets>
    <sheet name="กลุ่มรถ_2015" sheetId="63" state="hidden" r:id="rId1"/>
    <sheet name="สรุปเบี้ยA1-2017" sheetId="150" r:id="rId2"/>
    <sheet name="นโยบายรับประกัน 2017" sheetId="61" r:id="rId3"/>
    <sheet name="เทเวศ One Plus" sheetId="149" r:id="rId4"/>
    <sheet name="Groupกลุ่ม 5 (3แผ่น)" sheetId="134" r:id="rId5"/>
    <sheet name="Groupกลุ่ม 4 (1แผ่น)" sheetId="136" r:id="rId6"/>
    <sheet name="Groupกลุ่ม 3 (2แผ่น)" sheetId="139" r:id="rId7"/>
    <sheet name="Group กลุ่ม 3 Honda (1แผ่น)" sheetId="148" r:id="rId8"/>
    <sheet name="Groupกลุ่ม2 (2แผ่น)" sheetId="126" r:id="rId9"/>
    <sheet name="สรุป (21.4.2015)" sheetId="99" state="hidden" r:id="rId10"/>
    <sheet name="กระบะ ISUZU (2 แผ่น)" sheetId="155" r:id="rId11"/>
    <sheet name="กระบะ NON ISUZU (3 แผ่น)" sheetId="153" r:id="rId12"/>
    <sheet name="เบี้ย Plus" sheetId="70" r:id="rId13"/>
    <sheet name="เบี้ย Plus เพิ่มทุน" sheetId="154" r:id="rId14"/>
    <sheet name="เทเวศคุ้มกัน-ป.2-ป.3 (3แผ่น)" sheetId="72" r:id="rId15"/>
    <sheet name="หาเบี้ยสุทธิ" sheetId="128" state="hidden" r:id="rId16"/>
    <sheet name="Sheet3 (4)" sheetId="133" state="hidden" r:id="rId17"/>
  </sheets>
  <definedNames>
    <definedName name="_xlnm.Print_Area" localSheetId="13">'เบี้ย Plus เพิ่มทุน'!$A$1:$V$27</definedName>
  </definedNames>
  <calcPr calcId="145621"/>
  <fileRecoveryPr repairLoad="1"/>
</workbook>
</file>

<file path=xl/calcChain.xml><?xml version="1.0" encoding="utf-8"?>
<calcChain xmlns="http://schemas.openxmlformats.org/spreadsheetml/2006/main">
  <c r="Q22" i="155"/>
  <c r="R22" s="1"/>
  <c r="S22" s="1"/>
  <c r="D22"/>
  <c r="V21"/>
  <c r="W21" s="1"/>
  <c r="X21" s="1"/>
  <c r="Q21"/>
  <c r="R21" s="1"/>
  <c r="I21"/>
  <c r="D21"/>
  <c r="E21" s="1"/>
  <c r="F21" s="1"/>
  <c r="V16"/>
  <c r="W16" s="1"/>
  <c r="X16" s="1"/>
  <c r="Q16"/>
  <c r="V15"/>
  <c r="W15" s="1"/>
  <c r="X15" s="1"/>
  <c r="Q15"/>
  <c r="R15" s="1"/>
  <c r="I15"/>
  <c r="D15"/>
  <c r="E15" s="1"/>
  <c r="F15" s="1"/>
  <c r="V14"/>
  <c r="Q14"/>
  <c r="R14" s="1"/>
  <c r="S14" s="1"/>
  <c r="I14"/>
  <c r="J14" s="1"/>
  <c r="K14" s="1"/>
  <c r="D14"/>
  <c r="V13"/>
  <c r="W13" s="1"/>
  <c r="X13" s="1"/>
  <c r="Q13"/>
  <c r="I13"/>
  <c r="D13"/>
  <c r="E13" s="1"/>
  <c r="F13" s="1"/>
  <c r="R13" l="1"/>
  <c r="S13" s="1"/>
  <c r="R16"/>
  <c r="S16" s="1"/>
  <c r="E22"/>
  <c r="F22" s="1"/>
  <c r="W14"/>
  <c r="X14" s="1"/>
  <c r="J15"/>
  <c r="K15" s="1"/>
  <c r="S15"/>
  <c r="J21"/>
  <c r="K21" s="1"/>
  <c r="S21"/>
  <c r="E14"/>
  <c r="F14" s="1"/>
  <c r="J13"/>
  <c r="K13" s="1"/>
  <c r="N16" i="154"/>
  <c r="O16" s="1"/>
  <c r="P16" s="1"/>
  <c r="S15"/>
  <c r="N15"/>
  <c r="I15"/>
  <c r="E15"/>
  <c r="F15" s="1"/>
  <c r="D15"/>
  <c r="N14"/>
  <c r="S13"/>
  <c r="N13"/>
  <c r="O13" s="1"/>
  <c r="P13" s="1"/>
  <c r="I13"/>
  <c r="J13" s="1"/>
  <c r="K13" s="1"/>
  <c r="D13"/>
  <c r="N12"/>
  <c r="S11"/>
  <c r="T11" s="1"/>
  <c r="U11" s="1"/>
  <c r="N11"/>
  <c r="O11" s="1"/>
  <c r="P11" s="1"/>
  <c r="I11"/>
  <c r="J11" s="1"/>
  <c r="D11"/>
  <c r="N10"/>
  <c r="S9"/>
  <c r="T9" s="1"/>
  <c r="U9" s="1"/>
  <c r="N9"/>
  <c r="O9" s="1"/>
  <c r="I9"/>
  <c r="D9"/>
  <c r="S3"/>
  <c r="T3" s="1"/>
  <c r="U3" s="1"/>
  <c r="N3"/>
  <c r="O3" s="1"/>
  <c r="I3"/>
  <c r="D3"/>
  <c r="E3" s="1"/>
  <c r="F3" s="1"/>
  <c r="S2"/>
  <c r="T2" s="1"/>
  <c r="U2" s="1"/>
  <c r="N2"/>
  <c r="I2"/>
  <c r="D2"/>
  <c r="E2" s="1"/>
  <c r="F2" s="1"/>
  <c r="O10" l="1"/>
  <c r="P10" s="1"/>
  <c r="E9"/>
  <c r="F9" s="1"/>
  <c r="J15"/>
  <c r="K15" s="1"/>
  <c r="O2"/>
  <c r="P2" s="1"/>
  <c r="E13"/>
  <c r="F13" s="1"/>
  <c r="O14"/>
  <c r="P14" s="1"/>
  <c r="T15"/>
  <c r="U15" s="1"/>
  <c r="J2"/>
  <c r="K2" s="1"/>
  <c r="J3"/>
  <c r="K3" s="1"/>
  <c r="P3"/>
  <c r="J9"/>
  <c r="K9" s="1"/>
  <c r="P9"/>
  <c r="E11"/>
  <c r="F11" s="1"/>
  <c r="K11"/>
  <c r="O12"/>
  <c r="P12" s="1"/>
  <c r="T13"/>
  <c r="U13" s="1"/>
  <c r="O15"/>
  <c r="P15" s="1"/>
  <c r="D92" i="153" l="1"/>
  <c r="I91"/>
  <c r="J91" s="1"/>
  <c r="K91" s="1"/>
  <c r="D91"/>
  <c r="E91" s="1"/>
  <c r="F91" s="1"/>
  <c r="I85"/>
  <c r="D85"/>
  <c r="I84"/>
  <c r="J84" s="1"/>
  <c r="K84" s="1"/>
  <c r="D84"/>
  <c r="E84" s="1"/>
  <c r="F84" s="1"/>
  <c r="P23"/>
  <c r="U22"/>
  <c r="V22" s="1"/>
  <c r="W22" s="1"/>
  <c r="P22"/>
  <c r="U17"/>
  <c r="P17"/>
  <c r="Q17" s="1"/>
  <c r="R17" s="1"/>
  <c r="U16"/>
  <c r="V16" s="1"/>
  <c r="P16"/>
  <c r="Q16" s="1"/>
  <c r="U15"/>
  <c r="P15"/>
  <c r="Q15" s="1"/>
  <c r="R15" s="1"/>
  <c r="Q22" l="1"/>
  <c r="R22" s="1"/>
  <c r="R16"/>
  <c r="W16"/>
  <c r="J85"/>
  <c r="K85" s="1"/>
  <c r="E85"/>
  <c r="F85" s="1"/>
  <c r="E92"/>
  <c r="F92" s="1"/>
  <c r="V15"/>
  <c r="W15" s="1"/>
  <c r="V17"/>
  <c r="W17" s="1"/>
  <c r="Q23"/>
  <c r="R23" s="1"/>
  <c r="D22" l="1"/>
  <c r="E22" s="1"/>
  <c r="I21"/>
  <c r="D21"/>
  <c r="I16"/>
  <c r="J16" s="1"/>
  <c r="K16" s="1"/>
  <c r="D16"/>
  <c r="E16" s="1"/>
  <c r="F16" s="1"/>
  <c r="I15"/>
  <c r="J15" s="1"/>
  <c r="D15"/>
  <c r="J21" l="1"/>
  <c r="K21" s="1"/>
  <c r="E15"/>
  <c r="F15" s="1"/>
  <c r="K15"/>
  <c r="E21"/>
  <c r="F21" s="1"/>
  <c r="F22"/>
  <c r="U3" i="72" l="1"/>
  <c r="H3"/>
  <c r="A1" i="70"/>
  <c r="A50" i="126"/>
  <c r="A2"/>
  <c r="A4" i="148"/>
  <c r="A42" i="139"/>
  <c r="A5"/>
  <c r="A4" i="136"/>
  <c r="A36" i="134"/>
  <c r="A66" s="1"/>
  <c r="AX15" i="148" l="1"/>
  <c r="AX14"/>
  <c r="AX52" i="139"/>
  <c r="AX51"/>
  <c r="AX15"/>
  <c r="AX14"/>
  <c r="AX15" i="136"/>
  <c r="AX16"/>
  <c r="AL78" i="134"/>
  <c r="AL79"/>
  <c r="AL83"/>
  <c r="AL84"/>
  <c r="AL77"/>
  <c r="AK79"/>
  <c r="AM49"/>
  <c r="AM20"/>
  <c r="S33" i="148" l="1"/>
  <c r="U33" s="1"/>
  <c r="I33"/>
  <c r="S32"/>
  <c r="I32"/>
  <c r="K32" s="1"/>
  <c r="M32" s="1"/>
  <c r="S31"/>
  <c r="U31" s="1"/>
  <c r="I31"/>
  <c r="AC30"/>
  <c r="AE30" s="1"/>
  <c r="S30"/>
  <c r="U30" s="1"/>
  <c r="W30" s="1"/>
  <c r="AV30" s="1"/>
  <c r="I30"/>
  <c r="K30" s="1"/>
  <c r="AC29"/>
  <c r="S29"/>
  <c r="U29" s="1"/>
  <c r="I29"/>
  <c r="K29" s="1"/>
  <c r="M29" s="1"/>
  <c r="AU29" s="1"/>
  <c r="AC28"/>
  <c r="AE28" s="1"/>
  <c r="S28"/>
  <c r="I28"/>
  <c r="K28" s="1"/>
  <c r="AM27"/>
  <c r="AO27" s="1"/>
  <c r="AQ27" s="1"/>
  <c r="AX27" s="1"/>
  <c r="AC27"/>
  <c r="AE27" s="1"/>
  <c r="S27"/>
  <c r="I27"/>
  <c r="AM26"/>
  <c r="AO26" s="1"/>
  <c r="AQ26" s="1"/>
  <c r="AX26" s="1"/>
  <c r="AC26"/>
  <c r="AE26" s="1"/>
  <c r="S26"/>
  <c r="I26"/>
  <c r="K26" s="1"/>
  <c r="Y21"/>
  <c r="S21"/>
  <c r="U21" s="1"/>
  <c r="W21" s="1"/>
  <c r="O21"/>
  <c r="I21"/>
  <c r="K21" s="1"/>
  <c r="M21" s="1"/>
  <c r="Y20"/>
  <c r="S20"/>
  <c r="U20" s="1"/>
  <c r="O20"/>
  <c r="I20"/>
  <c r="K20" s="1"/>
  <c r="Y19"/>
  <c r="S19"/>
  <c r="U19" s="1"/>
  <c r="W19" s="1"/>
  <c r="O19"/>
  <c r="I19"/>
  <c r="K19" s="1"/>
  <c r="M19" s="1"/>
  <c r="AI18"/>
  <c r="AC18"/>
  <c r="AE18" s="1"/>
  <c r="Y18"/>
  <c r="S18"/>
  <c r="U18" s="1"/>
  <c r="O18"/>
  <c r="I18"/>
  <c r="K18" s="1"/>
  <c r="M18" s="1"/>
  <c r="AI17"/>
  <c r="AC17"/>
  <c r="AE17" s="1"/>
  <c r="AG17" s="1"/>
  <c r="Y17"/>
  <c r="S17"/>
  <c r="U17" s="1"/>
  <c r="O17"/>
  <c r="I17"/>
  <c r="K17" s="1"/>
  <c r="AI16"/>
  <c r="AC16"/>
  <c r="AE16" s="1"/>
  <c r="AG16" s="1"/>
  <c r="Y16"/>
  <c r="S16"/>
  <c r="U16" s="1"/>
  <c r="W16" s="1"/>
  <c r="O16"/>
  <c r="I16"/>
  <c r="K16" s="1"/>
  <c r="AI15"/>
  <c r="AC15"/>
  <c r="AE15" s="1"/>
  <c r="Y15"/>
  <c r="S15"/>
  <c r="U15" s="1"/>
  <c r="W15" s="1"/>
  <c r="O15"/>
  <c r="I15"/>
  <c r="K15" s="1"/>
  <c r="M15" s="1"/>
  <c r="AI14"/>
  <c r="AC14"/>
  <c r="AE14" s="1"/>
  <c r="Y14"/>
  <c r="S14"/>
  <c r="U14" s="1"/>
  <c r="O14"/>
  <c r="I14"/>
  <c r="K14" s="1"/>
  <c r="M14" s="1"/>
  <c r="AC83" i="134"/>
  <c r="AE83" s="1"/>
  <c r="I83"/>
  <c r="K83" s="1"/>
  <c r="M83" s="1"/>
  <c r="AK83" s="1"/>
  <c r="AC78"/>
  <c r="AE78" s="1"/>
  <c r="I78"/>
  <c r="K78" s="1"/>
  <c r="M78" s="1"/>
  <c r="AK78" s="1"/>
  <c r="AG15" i="148" l="1"/>
  <c r="AW15" s="1"/>
  <c r="AU18"/>
  <c r="AU15"/>
  <c r="AU14"/>
  <c r="K27"/>
  <c r="M27" s="1"/>
  <c r="AU27" s="1"/>
  <c r="AU19"/>
  <c r="AV15"/>
  <c r="AV19"/>
  <c r="AV16"/>
  <c r="AW17"/>
  <c r="AW16"/>
  <c r="U32"/>
  <c r="W32" s="1"/>
  <c r="AG30"/>
  <c r="W18"/>
  <c r="AV18" s="1"/>
  <c r="M26"/>
  <c r="AU26" s="1"/>
  <c r="M16"/>
  <c r="AU16" s="1"/>
  <c r="AG18"/>
  <c r="AG14"/>
  <c r="AW14" s="1"/>
  <c r="W17"/>
  <c r="AV17" s="1"/>
  <c r="W20"/>
  <c r="W29"/>
  <c r="AV29" s="1"/>
  <c r="W14"/>
  <c r="AV14" s="1"/>
  <c r="M17"/>
  <c r="AU17" s="1"/>
  <c r="M20"/>
  <c r="M28"/>
  <c r="AU28" s="1"/>
  <c r="U26"/>
  <c r="W26" s="1"/>
  <c r="AV26" s="1"/>
  <c r="U27"/>
  <c r="W27" s="1"/>
  <c r="U28"/>
  <c r="W28" s="1"/>
  <c r="AV28" s="1"/>
  <c r="AE29"/>
  <c r="AG29" s="1"/>
  <c r="AW29" s="1"/>
  <c r="K31"/>
  <c r="M31" s="1"/>
  <c r="AU31" s="1"/>
  <c r="K33"/>
  <c r="M33" s="1"/>
  <c r="AG26"/>
  <c r="AW26" s="1"/>
  <c r="AG27"/>
  <c r="AW27" s="1"/>
  <c r="AG28"/>
  <c r="AW28" s="1"/>
  <c r="M30"/>
  <c r="AU30" s="1"/>
  <c r="W31"/>
  <c r="AV31" s="1"/>
  <c r="W33"/>
  <c r="AL16" i="72"/>
  <c r="AM16" s="1"/>
  <c r="AN16" s="1"/>
  <c r="AB16"/>
  <c r="W16"/>
  <c r="AL15"/>
  <c r="AB15"/>
  <c r="AC15" s="1"/>
  <c r="AD15" s="1"/>
  <c r="W15"/>
  <c r="AL14"/>
  <c r="AG14"/>
  <c r="AH14" s="1"/>
  <c r="AB14"/>
  <c r="AC14" s="1"/>
  <c r="AD14" s="1"/>
  <c r="W14"/>
  <c r="AL13"/>
  <c r="AG13"/>
  <c r="AH13" s="1"/>
  <c r="AI13" s="1"/>
  <c r="AB13"/>
  <c r="AC13" s="1"/>
  <c r="AD13" s="1"/>
  <c r="W13"/>
  <c r="AL12"/>
  <c r="AG12"/>
  <c r="AH12" s="1"/>
  <c r="AI12" s="1"/>
  <c r="AB12"/>
  <c r="AC12" s="1"/>
  <c r="AD12" s="1"/>
  <c r="W12"/>
  <c r="X12" s="1"/>
  <c r="AL11"/>
  <c r="AG11"/>
  <c r="AB11"/>
  <c r="AC11" s="1"/>
  <c r="AD11" s="1"/>
  <c r="W11"/>
  <c r="AL10"/>
  <c r="AG10"/>
  <c r="AH10" s="1"/>
  <c r="AC10"/>
  <c r="AD10" s="1"/>
  <c r="AB10"/>
  <c r="W10"/>
  <c r="X10" s="1"/>
  <c r="AL9"/>
  <c r="AG9"/>
  <c r="AH9" s="1"/>
  <c r="AI9" s="1"/>
  <c r="AB9"/>
  <c r="AC9" s="1"/>
  <c r="AD9" s="1"/>
  <c r="W9"/>
  <c r="AL8"/>
  <c r="AH8"/>
  <c r="AI8" s="1"/>
  <c r="AG8"/>
  <c r="AB8"/>
  <c r="AC8" s="1"/>
  <c r="AD8" s="1"/>
  <c r="W8"/>
  <c r="X8" s="1"/>
  <c r="AL7"/>
  <c r="AG7"/>
  <c r="AB7"/>
  <c r="AC7" s="1"/>
  <c r="AD7" s="1"/>
  <c r="W7"/>
  <c r="Q20"/>
  <c r="R20" s="1"/>
  <c r="Q19"/>
  <c r="Q18"/>
  <c r="R18" s="1"/>
  <c r="S18" s="1"/>
  <c r="Q10"/>
  <c r="Q9"/>
  <c r="R9" s="1"/>
  <c r="R76" i="126"/>
  <c r="R75"/>
  <c r="R74"/>
  <c r="S74" s="1"/>
  <c r="T74" s="1"/>
  <c r="R73"/>
  <c r="S73" s="1"/>
  <c r="T73" s="1"/>
  <c r="R72"/>
  <c r="R71"/>
  <c r="R70"/>
  <c r="S70" s="1"/>
  <c r="T70" s="1"/>
  <c r="R69"/>
  <c r="S69" s="1"/>
  <c r="T69" s="1"/>
  <c r="R68"/>
  <c r="R67"/>
  <c r="M74"/>
  <c r="M73"/>
  <c r="M72"/>
  <c r="N72" s="1"/>
  <c r="O72" s="1"/>
  <c r="M71"/>
  <c r="N71" s="1"/>
  <c r="O71" s="1"/>
  <c r="M70"/>
  <c r="M69"/>
  <c r="M68"/>
  <c r="N68" s="1"/>
  <c r="O68" s="1"/>
  <c r="M67"/>
  <c r="N67" s="1"/>
  <c r="O67" s="1"/>
  <c r="H72"/>
  <c r="H71"/>
  <c r="I71" s="1"/>
  <c r="J71" s="1"/>
  <c r="H70"/>
  <c r="I70" s="1"/>
  <c r="J70" s="1"/>
  <c r="H69"/>
  <c r="I69" s="1"/>
  <c r="H68"/>
  <c r="H67"/>
  <c r="I67" s="1"/>
  <c r="J67" s="1"/>
  <c r="C72"/>
  <c r="C71"/>
  <c r="C70"/>
  <c r="D70" s="1"/>
  <c r="E70" s="1"/>
  <c r="C69"/>
  <c r="D69" s="1"/>
  <c r="E69" s="1"/>
  <c r="C68"/>
  <c r="C67"/>
  <c r="D67" s="1"/>
  <c r="AV27" i="148" l="1"/>
  <c r="AI10" i="72"/>
  <c r="AI14"/>
  <c r="AH7"/>
  <c r="AI7" s="1"/>
  <c r="AH11"/>
  <c r="AI11" s="1"/>
  <c r="AM15"/>
  <c r="AN15" s="1"/>
  <c r="X7"/>
  <c r="Y7" s="1"/>
  <c r="X9"/>
  <c r="Y9" s="1"/>
  <c r="X11"/>
  <c r="Y11" s="1"/>
  <c r="X13"/>
  <c r="Y13" s="1"/>
  <c r="X14"/>
  <c r="Y14" s="1"/>
  <c r="X15"/>
  <c r="Y15" s="1"/>
  <c r="AC16"/>
  <c r="AD16" s="1"/>
  <c r="AM7"/>
  <c r="AN7" s="1"/>
  <c r="Y8"/>
  <c r="AM8"/>
  <c r="AN8" s="1"/>
  <c r="AM9"/>
  <c r="AN9" s="1"/>
  <c r="Y10"/>
  <c r="AM10"/>
  <c r="AN10" s="1"/>
  <c r="AM11"/>
  <c r="AN11" s="1"/>
  <c r="Y12"/>
  <c r="AM12"/>
  <c r="AN12" s="1"/>
  <c r="AM13"/>
  <c r="AN13" s="1"/>
  <c r="AM14"/>
  <c r="AN14" s="1"/>
  <c r="X16"/>
  <c r="Y16" s="1"/>
  <c r="R19"/>
  <c r="S19" s="1"/>
  <c r="S20"/>
  <c r="S9"/>
  <c r="R10"/>
  <c r="S10" s="1"/>
  <c r="S68" i="126"/>
  <c r="T68" s="1"/>
  <c r="S72"/>
  <c r="T72" s="1"/>
  <c r="S76"/>
  <c r="T76" s="1"/>
  <c r="S67"/>
  <c r="T67" s="1"/>
  <c r="S71"/>
  <c r="T71" s="1"/>
  <c r="S75"/>
  <c r="T75" s="1"/>
  <c r="N70"/>
  <c r="O70" s="1"/>
  <c r="N74"/>
  <c r="O74" s="1"/>
  <c r="N69"/>
  <c r="O69" s="1"/>
  <c r="N73"/>
  <c r="O73" s="1"/>
  <c r="I68"/>
  <c r="J68" s="1"/>
  <c r="J69"/>
  <c r="I72"/>
  <c r="J72" s="1"/>
  <c r="D68"/>
  <c r="E68" s="1"/>
  <c r="D72"/>
  <c r="E72" s="1"/>
  <c r="D71"/>
  <c r="E71" s="1"/>
  <c r="E67"/>
  <c r="V24" i="128"/>
  <c r="S24"/>
  <c r="N24"/>
  <c r="B24"/>
  <c r="E24" s="1"/>
  <c r="V23"/>
  <c r="W23" s="1"/>
  <c r="X23" s="1"/>
  <c r="Y23" s="1"/>
  <c r="S23"/>
  <c r="N23"/>
  <c r="B23"/>
  <c r="E23" s="1"/>
  <c r="F23" s="1"/>
  <c r="V22"/>
  <c r="W22" s="1"/>
  <c r="S22"/>
  <c r="N22"/>
  <c r="B22"/>
  <c r="E22" s="1"/>
  <c r="V21"/>
  <c r="S21"/>
  <c r="N21"/>
  <c r="B21"/>
  <c r="E21" s="1"/>
  <c r="V20"/>
  <c r="S20"/>
  <c r="N20"/>
  <c r="B20"/>
  <c r="C20" s="1"/>
  <c r="J20" s="1"/>
  <c r="K20" s="1"/>
  <c r="V19"/>
  <c r="W19" s="1"/>
  <c r="X19" s="1"/>
  <c r="Y19" s="1"/>
  <c r="S19"/>
  <c r="N19"/>
  <c r="B19"/>
  <c r="E19" s="1"/>
  <c r="F19" s="1"/>
  <c r="V18"/>
  <c r="W18" s="1"/>
  <c r="S18"/>
  <c r="N18"/>
  <c r="B18"/>
  <c r="E18" s="1"/>
  <c r="V17"/>
  <c r="S17"/>
  <c r="N17"/>
  <c r="B17"/>
  <c r="E17" s="1"/>
  <c r="V16"/>
  <c r="S16"/>
  <c r="N16"/>
  <c r="B16"/>
  <c r="C16" s="1"/>
  <c r="J16" s="1"/>
  <c r="K16" s="1"/>
  <c r="V15"/>
  <c r="W15" s="1"/>
  <c r="X15" s="1"/>
  <c r="Y15" s="1"/>
  <c r="S15"/>
  <c r="N15"/>
  <c r="B15"/>
  <c r="E15" s="1"/>
  <c r="F15" s="1"/>
  <c r="AB14"/>
  <c r="AC14" s="1"/>
  <c r="V14"/>
  <c r="W14" s="1"/>
  <c r="X14" s="1"/>
  <c r="S14"/>
  <c r="N14"/>
  <c r="B14"/>
  <c r="C14" s="1"/>
  <c r="J14" s="1"/>
  <c r="AB13"/>
  <c r="AC13" s="1"/>
  <c r="V13"/>
  <c r="S13"/>
  <c r="N13"/>
  <c r="B13"/>
  <c r="E13" s="1"/>
  <c r="O13" s="1"/>
  <c r="AB12"/>
  <c r="AC12" s="1"/>
  <c r="V12"/>
  <c r="S12"/>
  <c r="N12"/>
  <c r="B12"/>
  <c r="C12" s="1"/>
  <c r="J12" s="1"/>
  <c r="V11"/>
  <c r="W11" s="1"/>
  <c r="S11"/>
  <c r="N11"/>
  <c r="B11"/>
  <c r="C11" s="1"/>
  <c r="J11" s="1"/>
  <c r="V10"/>
  <c r="S10"/>
  <c r="N10"/>
  <c r="B10"/>
  <c r="C10" s="1"/>
  <c r="J10" s="1"/>
  <c r="V9"/>
  <c r="W9" s="1"/>
  <c r="S9"/>
  <c r="N9"/>
  <c r="B9"/>
  <c r="C9" s="1"/>
  <c r="J9" s="1"/>
  <c r="V8"/>
  <c r="S8"/>
  <c r="N8"/>
  <c r="B8"/>
  <c r="C8" s="1"/>
  <c r="J8" s="1"/>
  <c r="V7"/>
  <c r="S7"/>
  <c r="N7"/>
  <c r="B7"/>
  <c r="V6"/>
  <c r="W6" s="1"/>
  <c r="S6"/>
  <c r="N6"/>
  <c r="B6"/>
  <c r="C6" s="1"/>
  <c r="J6" s="1"/>
  <c r="V5"/>
  <c r="S5"/>
  <c r="N5"/>
  <c r="B5"/>
  <c r="C5" s="1"/>
  <c r="J5" s="1"/>
  <c r="X18" l="1"/>
  <c r="Y18" s="1"/>
  <c r="X22"/>
  <c r="Y22" s="1"/>
  <c r="C15"/>
  <c r="J15" s="1"/>
  <c r="E16"/>
  <c r="C19"/>
  <c r="J19" s="1"/>
  <c r="Q19" s="1"/>
  <c r="E20"/>
  <c r="C23"/>
  <c r="J23" s="1"/>
  <c r="AD14"/>
  <c r="C18"/>
  <c r="J18" s="1"/>
  <c r="K18" s="1"/>
  <c r="C22"/>
  <c r="J22" s="1"/>
  <c r="K22" s="1"/>
  <c r="F17"/>
  <c r="O17"/>
  <c r="F21"/>
  <c r="G21" s="1"/>
  <c r="H21" s="1"/>
  <c r="P21" s="1"/>
  <c r="O21"/>
  <c r="O15"/>
  <c r="O19"/>
  <c r="O23"/>
  <c r="W16"/>
  <c r="C17"/>
  <c r="J17" s="1"/>
  <c r="W17"/>
  <c r="X17" s="1"/>
  <c r="Y17" s="1"/>
  <c r="W20"/>
  <c r="C21"/>
  <c r="J21" s="1"/>
  <c r="Q21" s="1"/>
  <c r="W21"/>
  <c r="X21" s="1"/>
  <c r="Y21" s="1"/>
  <c r="W24"/>
  <c r="X24" s="1"/>
  <c r="Y24" s="1"/>
  <c r="X6"/>
  <c r="Y6" s="1"/>
  <c r="C13"/>
  <c r="J13" s="1"/>
  <c r="K13" s="1"/>
  <c r="E14"/>
  <c r="C24"/>
  <c r="J24" s="1"/>
  <c r="K24" s="1"/>
  <c r="Q10"/>
  <c r="K10"/>
  <c r="Q12"/>
  <c r="K12"/>
  <c r="Q6"/>
  <c r="K6"/>
  <c r="Q5"/>
  <c r="K5"/>
  <c r="W5"/>
  <c r="X5" s="1"/>
  <c r="Y5" s="1"/>
  <c r="E5"/>
  <c r="E6"/>
  <c r="C7"/>
  <c r="J7" s="1"/>
  <c r="E7"/>
  <c r="Q8"/>
  <c r="W8"/>
  <c r="W10"/>
  <c r="X10" s="1"/>
  <c r="W12"/>
  <c r="X12" s="1"/>
  <c r="Y12" s="1"/>
  <c r="K14"/>
  <c r="L14" s="1"/>
  <c r="Q14"/>
  <c r="Q17"/>
  <c r="K17"/>
  <c r="L17" s="1"/>
  <c r="M17" s="1"/>
  <c r="R17" s="1"/>
  <c r="W7"/>
  <c r="X7" s="1"/>
  <c r="Y7" s="1"/>
  <c r="K8"/>
  <c r="L8" s="1"/>
  <c r="X8"/>
  <c r="Y8" s="1"/>
  <c r="Q9"/>
  <c r="K9"/>
  <c r="L9" s="1"/>
  <c r="E10"/>
  <c r="Q11"/>
  <c r="K11"/>
  <c r="L11" s="1"/>
  <c r="E12"/>
  <c r="W13"/>
  <c r="X13" s="1"/>
  <c r="O18"/>
  <c r="F18"/>
  <c r="O22"/>
  <c r="F22"/>
  <c r="E8"/>
  <c r="F13"/>
  <c r="G13" s="1"/>
  <c r="Q15"/>
  <c r="K15"/>
  <c r="K19"/>
  <c r="Q23"/>
  <c r="K23"/>
  <c r="O16"/>
  <c r="F16"/>
  <c r="G16" s="1"/>
  <c r="H16" s="1"/>
  <c r="P16" s="1"/>
  <c r="O20"/>
  <c r="F20"/>
  <c r="G20" s="1"/>
  <c r="H20" s="1"/>
  <c r="P20" s="1"/>
  <c r="O24"/>
  <c r="F24"/>
  <c r="G24" s="1"/>
  <c r="H24" s="1"/>
  <c r="P24" s="1"/>
  <c r="E9"/>
  <c r="X9"/>
  <c r="Y9" s="1"/>
  <c r="E11"/>
  <c r="X11"/>
  <c r="Y11" s="1"/>
  <c r="AD12"/>
  <c r="G15"/>
  <c r="H15" s="1"/>
  <c r="P15" s="1"/>
  <c r="Q16"/>
  <c r="L16"/>
  <c r="M16" s="1"/>
  <c r="R16" s="1"/>
  <c r="G17"/>
  <c r="H17" s="1"/>
  <c r="P17" s="1"/>
  <c r="L18"/>
  <c r="M18" s="1"/>
  <c r="R18" s="1"/>
  <c r="G19"/>
  <c r="H19" s="1"/>
  <c r="P19" s="1"/>
  <c r="Q20"/>
  <c r="L20"/>
  <c r="M20" s="1"/>
  <c r="R20" s="1"/>
  <c r="L22"/>
  <c r="M22" s="1"/>
  <c r="R22" s="1"/>
  <c r="G23"/>
  <c r="H23" s="1"/>
  <c r="P23" s="1"/>
  <c r="AD13"/>
  <c r="O14"/>
  <c r="F14"/>
  <c r="G14" s="1"/>
  <c r="Y14"/>
  <c r="Q22" l="1"/>
  <c r="X20"/>
  <c r="Y20" s="1"/>
  <c r="Q18"/>
  <c r="M8"/>
  <c r="R8" s="1"/>
  <c r="L24"/>
  <c r="M24" s="1"/>
  <c r="R24" s="1"/>
  <c r="M9"/>
  <c r="R9" s="1"/>
  <c r="L13"/>
  <c r="M13" s="1"/>
  <c r="R13" s="1"/>
  <c r="K21"/>
  <c r="L21" s="1"/>
  <c r="M21" s="1"/>
  <c r="R21" s="1"/>
  <c r="Y10"/>
  <c r="X16"/>
  <c r="Y16" s="1"/>
  <c r="Q24"/>
  <c r="Q13"/>
  <c r="M14"/>
  <c r="R14" s="1"/>
  <c r="L23"/>
  <c r="M23" s="1"/>
  <c r="R23" s="1"/>
  <c r="L19"/>
  <c r="M19" s="1"/>
  <c r="R19" s="1"/>
  <c r="L15"/>
  <c r="M15" s="1"/>
  <c r="R15" s="1"/>
  <c r="F12"/>
  <c r="G12" s="1"/>
  <c r="H12" s="1"/>
  <c r="P12" s="1"/>
  <c r="O12"/>
  <c r="O11"/>
  <c r="F11"/>
  <c r="G11" s="1"/>
  <c r="H11" s="1"/>
  <c r="P11" s="1"/>
  <c r="Y13"/>
  <c r="F10"/>
  <c r="O10"/>
  <c r="O7"/>
  <c r="F7"/>
  <c r="F5"/>
  <c r="O5"/>
  <c r="L5"/>
  <c r="M5" s="1"/>
  <c r="R5" s="1"/>
  <c r="L6"/>
  <c r="M6" s="1"/>
  <c r="R6" s="1"/>
  <c r="L12"/>
  <c r="M12" s="1"/>
  <c r="R12" s="1"/>
  <c r="L10"/>
  <c r="M10" s="1"/>
  <c r="R10" s="1"/>
  <c r="H14"/>
  <c r="P14" s="1"/>
  <c r="F8"/>
  <c r="O8"/>
  <c r="G22"/>
  <c r="H22" s="1"/>
  <c r="P22" s="1"/>
  <c r="G18"/>
  <c r="H18" s="1"/>
  <c r="P18" s="1"/>
  <c r="M11"/>
  <c r="R11" s="1"/>
  <c r="Q7"/>
  <c r="K7"/>
  <c r="L7" s="1"/>
  <c r="O9"/>
  <c r="F9"/>
  <c r="H13"/>
  <c r="P13" s="1"/>
  <c r="O6"/>
  <c r="F6"/>
  <c r="G6" s="1"/>
  <c r="H6" s="1"/>
  <c r="P6" s="1"/>
  <c r="M7" l="1"/>
  <c r="R7" s="1"/>
  <c r="G9"/>
  <c r="H9" s="1"/>
  <c r="P9" s="1"/>
  <c r="G8"/>
  <c r="H8" s="1"/>
  <c r="P8" s="1"/>
  <c r="G7"/>
  <c r="H7" s="1"/>
  <c r="P7" s="1"/>
  <c r="G5"/>
  <c r="H5" s="1"/>
  <c r="P5" s="1"/>
  <c r="G10"/>
  <c r="H10" s="1"/>
  <c r="P10" s="1"/>
  <c r="W76" i="126" l="1"/>
  <c r="W75"/>
  <c r="X75" s="1"/>
  <c r="W74"/>
  <c r="X74" s="1"/>
  <c r="Y74" s="1"/>
  <c r="W73"/>
  <c r="W72"/>
  <c r="X72" s="1"/>
  <c r="Y72" s="1"/>
  <c r="W71"/>
  <c r="X71" s="1"/>
  <c r="Y71" s="1"/>
  <c r="W70"/>
  <c r="X70" s="1"/>
  <c r="Y70" s="1"/>
  <c r="W69"/>
  <c r="X69" s="1"/>
  <c r="Y69" s="1"/>
  <c r="W68"/>
  <c r="W67"/>
  <c r="C66"/>
  <c r="D66" s="1"/>
  <c r="E66" s="1"/>
  <c r="C65"/>
  <c r="D65" s="1"/>
  <c r="E65" s="1"/>
  <c r="C64"/>
  <c r="C63"/>
  <c r="C62"/>
  <c r="D62" s="1"/>
  <c r="E62" s="1"/>
  <c r="C61"/>
  <c r="D61" s="1"/>
  <c r="E61" s="1"/>
  <c r="C60"/>
  <c r="C59"/>
  <c r="C58"/>
  <c r="D58" s="1"/>
  <c r="E58" s="1"/>
  <c r="C57"/>
  <c r="D57" s="1"/>
  <c r="E57" s="1"/>
  <c r="C56"/>
  <c r="C55"/>
  <c r="Y75" l="1"/>
  <c r="D56"/>
  <c r="E56" s="1"/>
  <c r="D60"/>
  <c r="E60" s="1"/>
  <c r="D64"/>
  <c r="E64" s="1"/>
  <c r="X68"/>
  <c r="Y68" s="1"/>
  <c r="D55"/>
  <c r="E55" s="1"/>
  <c r="D59"/>
  <c r="E59" s="1"/>
  <c r="D63"/>
  <c r="E63" s="1"/>
  <c r="X67"/>
  <c r="Y67" s="1"/>
  <c r="X73"/>
  <c r="Y73" s="1"/>
  <c r="X76"/>
  <c r="Y76" s="1"/>
  <c r="AI55" i="139" l="1"/>
  <c r="AI54"/>
  <c r="AI53"/>
  <c r="AI52"/>
  <c r="AI51"/>
  <c r="Y58"/>
  <c r="Y57"/>
  <c r="Y56"/>
  <c r="Y55"/>
  <c r="Y54"/>
  <c r="Y53"/>
  <c r="Y52"/>
  <c r="Y51"/>
  <c r="O53"/>
  <c r="O54"/>
  <c r="O55"/>
  <c r="O56"/>
  <c r="O57"/>
  <c r="O58"/>
  <c r="O52"/>
  <c r="O51"/>
  <c r="S56" i="134"/>
  <c r="I56"/>
  <c r="K56" s="1"/>
  <c r="M56" s="1"/>
  <c r="AK56" s="1"/>
  <c r="AC55"/>
  <c r="AE55" s="1"/>
  <c r="AG55" s="1"/>
  <c r="AM55" s="1"/>
  <c r="S55"/>
  <c r="I55"/>
  <c r="AC54"/>
  <c r="AE54" s="1"/>
  <c r="AG54" s="1"/>
  <c r="AM54" s="1"/>
  <c r="S54"/>
  <c r="U54" s="1"/>
  <c r="W54" s="1"/>
  <c r="AL54" s="1"/>
  <c r="I54"/>
  <c r="S49"/>
  <c r="I49"/>
  <c r="K49" s="1"/>
  <c r="M49" s="1"/>
  <c r="AK49" s="1"/>
  <c r="AC48"/>
  <c r="AE48" s="1"/>
  <c r="AG48" s="1"/>
  <c r="AM48" s="1"/>
  <c r="S48"/>
  <c r="U48" s="1"/>
  <c r="I48"/>
  <c r="AC47"/>
  <c r="AE47" s="1"/>
  <c r="AG47" s="1"/>
  <c r="AM47" s="1"/>
  <c r="S47"/>
  <c r="U47" s="1"/>
  <c r="W47" s="1"/>
  <c r="AL47" s="1"/>
  <c r="I47"/>
  <c r="K47" s="1"/>
  <c r="S70" i="139"/>
  <c r="I70"/>
  <c r="K70" s="1"/>
  <c r="M70" s="1"/>
  <c r="S69"/>
  <c r="U69" s="1"/>
  <c r="W69" s="1"/>
  <c r="I69"/>
  <c r="S68"/>
  <c r="I68"/>
  <c r="K68" s="1"/>
  <c r="M68" s="1"/>
  <c r="AU68" s="1"/>
  <c r="AC67"/>
  <c r="AE67" s="1"/>
  <c r="AG67" s="1"/>
  <c r="S67"/>
  <c r="I67"/>
  <c r="AC66"/>
  <c r="AE66" s="1"/>
  <c r="AG66" s="1"/>
  <c r="AW66" s="1"/>
  <c r="S66"/>
  <c r="U66" s="1"/>
  <c r="W66" s="1"/>
  <c r="AV66" s="1"/>
  <c r="I66"/>
  <c r="AC65"/>
  <c r="S65"/>
  <c r="U65" s="1"/>
  <c r="W65" s="1"/>
  <c r="AV65" s="1"/>
  <c r="I65"/>
  <c r="K65" s="1"/>
  <c r="M65" s="1"/>
  <c r="AU65" s="1"/>
  <c r="AM64"/>
  <c r="AC64"/>
  <c r="S64"/>
  <c r="U64" s="1"/>
  <c r="W64" s="1"/>
  <c r="AV64" s="1"/>
  <c r="I64"/>
  <c r="K64" s="1"/>
  <c r="M64" s="1"/>
  <c r="AU64" s="1"/>
  <c r="AM63"/>
  <c r="AC63"/>
  <c r="S63"/>
  <c r="U63" s="1"/>
  <c r="W63" s="1"/>
  <c r="AV63" s="1"/>
  <c r="I63"/>
  <c r="K63" s="1"/>
  <c r="M63" s="1"/>
  <c r="AU63" s="1"/>
  <c r="S58"/>
  <c r="U58" s="1"/>
  <c r="W58" s="1"/>
  <c r="I58"/>
  <c r="K58" s="1"/>
  <c r="M58" s="1"/>
  <c r="S57"/>
  <c r="U57" s="1"/>
  <c r="W57" s="1"/>
  <c r="I57"/>
  <c r="K57" s="1"/>
  <c r="M57" s="1"/>
  <c r="S56"/>
  <c r="U56" s="1"/>
  <c r="W56" s="1"/>
  <c r="I56"/>
  <c r="K56" s="1"/>
  <c r="M56" s="1"/>
  <c r="AC55"/>
  <c r="AE55" s="1"/>
  <c r="AG55" s="1"/>
  <c r="S55"/>
  <c r="U55" s="1"/>
  <c r="W55" s="1"/>
  <c r="I55"/>
  <c r="K55" s="1"/>
  <c r="M55" s="1"/>
  <c r="AC54"/>
  <c r="AE54" s="1"/>
  <c r="AG54" s="1"/>
  <c r="S54"/>
  <c r="U54" s="1"/>
  <c r="W54" s="1"/>
  <c r="I54"/>
  <c r="K54" s="1"/>
  <c r="M54" s="1"/>
  <c r="AC53"/>
  <c r="AE53" s="1"/>
  <c r="AG53" s="1"/>
  <c r="S53"/>
  <c r="U53" s="1"/>
  <c r="W53" s="1"/>
  <c r="I53"/>
  <c r="K53" s="1"/>
  <c r="M53" s="1"/>
  <c r="AC52"/>
  <c r="AE52" s="1"/>
  <c r="AG52" s="1"/>
  <c r="S52"/>
  <c r="U52" s="1"/>
  <c r="W52" s="1"/>
  <c r="I52"/>
  <c r="K52" s="1"/>
  <c r="M52" s="1"/>
  <c r="AC51"/>
  <c r="AE51" s="1"/>
  <c r="AG51" s="1"/>
  <c r="S51"/>
  <c r="U51" s="1"/>
  <c r="W51" s="1"/>
  <c r="I51"/>
  <c r="K51" s="1"/>
  <c r="M51" s="1"/>
  <c r="AU52" l="1"/>
  <c r="AV53"/>
  <c r="AU55"/>
  <c r="AW53"/>
  <c r="AU54"/>
  <c r="AU53"/>
  <c r="AV54"/>
  <c r="AW54"/>
  <c r="AU51"/>
  <c r="AV51"/>
  <c r="AV55"/>
  <c r="AW51"/>
  <c r="AW52"/>
  <c r="AV52"/>
  <c r="AV56"/>
  <c r="AU56"/>
  <c r="K54" i="134"/>
  <c r="M54" s="1"/>
  <c r="AK54" s="1"/>
  <c r="U55"/>
  <c r="W55" s="1"/>
  <c r="AL55" s="1"/>
  <c r="M47"/>
  <c r="AK47" s="1"/>
  <c r="K48"/>
  <c r="M48" s="1"/>
  <c r="AK48" s="1"/>
  <c r="W48"/>
  <c r="AL48" s="1"/>
  <c r="U49"/>
  <c r="W49" s="1"/>
  <c r="AL49" s="1"/>
  <c r="K55"/>
  <c r="M55" s="1"/>
  <c r="AK55" s="1"/>
  <c r="U56"/>
  <c r="W56" s="1"/>
  <c r="AL56" s="1"/>
  <c r="AO63" i="139"/>
  <c r="AQ63" s="1"/>
  <c r="AX63" s="1"/>
  <c r="AO64"/>
  <c r="AQ64" s="1"/>
  <c r="AX64" s="1"/>
  <c r="K66"/>
  <c r="M66" s="1"/>
  <c r="AU66" s="1"/>
  <c r="U67"/>
  <c r="W67" s="1"/>
  <c r="AV67" s="1"/>
  <c r="K69"/>
  <c r="M69" s="1"/>
  <c r="AE63"/>
  <c r="AG63" s="1"/>
  <c r="AW63" s="1"/>
  <c r="AE64"/>
  <c r="AG64" s="1"/>
  <c r="AW64" s="1"/>
  <c r="AE65"/>
  <c r="AG65" s="1"/>
  <c r="AW65" s="1"/>
  <c r="K67"/>
  <c r="M67" s="1"/>
  <c r="AU67" s="1"/>
  <c r="U68"/>
  <c r="W68" s="1"/>
  <c r="AV68" s="1"/>
  <c r="U70"/>
  <c r="W70" s="1"/>
  <c r="AM27" l="1"/>
  <c r="AO27" s="1"/>
  <c r="AQ27" s="1"/>
  <c r="AX27" s="1"/>
  <c r="AC27"/>
  <c r="AE27" s="1"/>
  <c r="AG27" s="1"/>
  <c r="AW27" s="1"/>
  <c r="S27"/>
  <c r="I27"/>
  <c r="AM26"/>
  <c r="AO26" s="1"/>
  <c r="AQ26" s="1"/>
  <c r="AX26" s="1"/>
  <c r="AC26"/>
  <c r="AE26" s="1"/>
  <c r="AG26" s="1"/>
  <c r="AW26" s="1"/>
  <c r="S26"/>
  <c r="I26"/>
  <c r="S19"/>
  <c r="I19"/>
  <c r="AC15"/>
  <c r="S15"/>
  <c r="I15"/>
  <c r="AC14"/>
  <c r="S14"/>
  <c r="I14"/>
  <c r="S33"/>
  <c r="I33"/>
  <c r="K33" s="1"/>
  <c r="M33" s="1"/>
  <c r="S32"/>
  <c r="U32" s="1"/>
  <c r="W32" s="1"/>
  <c r="I32"/>
  <c r="S31"/>
  <c r="U31" s="1"/>
  <c r="W31" s="1"/>
  <c r="AV31" s="1"/>
  <c r="I31"/>
  <c r="K31" s="1"/>
  <c r="M31" s="1"/>
  <c r="AU31" s="1"/>
  <c r="AC30"/>
  <c r="AE30" s="1"/>
  <c r="S30"/>
  <c r="I30"/>
  <c r="AC29"/>
  <c r="AE29" s="1"/>
  <c r="S29"/>
  <c r="I29"/>
  <c r="AC28"/>
  <c r="S28"/>
  <c r="I28"/>
  <c r="S21"/>
  <c r="I21"/>
  <c r="S20"/>
  <c r="I20"/>
  <c r="AC18"/>
  <c r="S18"/>
  <c r="I18"/>
  <c r="AC17"/>
  <c r="S17"/>
  <c r="I17"/>
  <c r="AC16"/>
  <c r="AE16" s="1"/>
  <c r="AG16" s="1"/>
  <c r="AW16" s="1"/>
  <c r="S16"/>
  <c r="U16" s="1"/>
  <c r="W16" s="1"/>
  <c r="AV16" s="1"/>
  <c r="I16"/>
  <c r="K16" s="1"/>
  <c r="M16" s="1"/>
  <c r="AU16" s="1"/>
  <c r="U26" l="1"/>
  <c r="W26" s="1"/>
  <c r="AV26" s="1"/>
  <c r="U27"/>
  <c r="W27" s="1"/>
  <c r="AV27" s="1"/>
  <c r="K26"/>
  <c r="M26" s="1"/>
  <c r="AU26" s="1"/>
  <c r="K27"/>
  <c r="M27" s="1"/>
  <c r="AU27" s="1"/>
  <c r="K19"/>
  <c r="M19" s="1"/>
  <c r="AU19" s="1"/>
  <c r="U19"/>
  <c r="W19" s="1"/>
  <c r="AV19" s="1"/>
  <c r="K17"/>
  <c r="M17" s="1"/>
  <c r="AU17" s="1"/>
  <c r="U17"/>
  <c r="W17" s="1"/>
  <c r="AV17" s="1"/>
  <c r="AE17"/>
  <c r="AG17" s="1"/>
  <c r="AW17" s="1"/>
  <c r="K18"/>
  <c r="M18" s="1"/>
  <c r="AU18" s="1"/>
  <c r="U18"/>
  <c r="W18" s="1"/>
  <c r="AV18" s="1"/>
  <c r="AE18"/>
  <c r="AG18" s="1"/>
  <c r="K20"/>
  <c r="M20" s="1"/>
  <c r="U20"/>
  <c r="W20" s="1"/>
  <c r="K21"/>
  <c r="M21" s="1"/>
  <c r="U21"/>
  <c r="W21" s="1"/>
  <c r="K28"/>
  <c r="M28" s="1"/>
  <c r="AU28" s="1"/>
  <c r="K30"/>
  <c r="M30" s="1"/>
  <c r="AU30" s="1"/>
  <c r="K29"/>
  <c r="M29" s="1"/>
  <c r="AU29" s="1"/>
  <c r="K14"/>
  <c r="M14" s="1"/>
  <c r="AU14" s="1"/>
  <c r="U14"/>
  <c r="W14" s="1"/>
  <c r="AV14" s="1"/>
  <c r="AE14"/>
  <c r="AG14" s="1"/>
  <c r="AW14" s="1"/>
  <c r="K15"/>
  <c r="M15" s="1"/>
  <c r="AU15" s="1"/>
  <c r="U15"/>
  <c r="W15" s="1"/>
  <c r="AV15" s="1"/>
  <c r="AE15"/>
  <c r="AG15" s="1"/>
  <c r="AW15" s="1"/>
  <c r="AE28"/>
  <c r="AG28" s="1"/>
  <c r="AW28" s="1"/>
  <c r="K32"/>
  <c r="M32" s="1"/>
  <c r="U28"/>
  <c r="W28" s="1"/>
  <c r="AV28" s="1"/>
  <c r="U29"/>
  <c r="W29" s="1"/>
  <c r="AV29" s="1"/>
  <c r="AG29"/>
  <c r="AW29" s="1"/>
  <c r="U30"/>
  <c r="W30" s="1"/>
  <c r="AV30" s="1"/>
  <c r="AG30"/>
  <c r="U33"/>
  <c r="W33" s="1"/>
  <c r="AC84" i="134" l="1"/>
  <c r="I84"/>
  <c r="K84" s="1"/>
  <c r="M84" s="1"/>
  <c r="AK84" s="1"/>
  <c r="AC77"/>
  <c r="I77"/>
  <c r="K77" s="1"/>
  <c r="M77" s="1"/>
  <c r="AK77" s="1"/>
  <c r="AE77" l="1"/>
  <c r="AE84"/>
  <c r="AC27" i="136"/>
  <c r="AE27" s="1"/>
  <c r="S30"/>
  <c r="I30"/>
  <c r="K30" s="1"/>
  <c r="M30" s="1"/>
  <c r="AU30" s="1"/>
  <c r="S29"/>
  <c r="I29"/>
  <c r="K29" s="1"/>
  <c r="M29" s="1"/>
  <c r="AU29" s="1"/>
  <c r="AC28"/>
  <c r="S28"/>
  <c r="I28"/>
  <c r="K28" s="1"/>
  <c r="M28" s="1"/>
  <c r="AU28" s="1"/>
  <c r="AM26"/>
  <c r="AM25"/>
  <c r="AO25" s="1"/>
  <c r="AQ25" s="1"/>
  <c r="AX25" s="1"/>
  <c r="AC17"/>
  <c r="AE17" s="1"/>
  <c r="S20"/>
  <c r="I20"/>
  <c r="K20" s="1"/>
  <c r="M20" s="1"/>
  <c r="AU20" s="1"/>
  <c r="S19"/>
  <c r="I19"/>
  <c r="AC18"/>
  <c r="AE18" s="1"/>
  <c r="AG18" s="1"/>
  <c r="AW18" s="1"/>
  <c r="S18"/>
  <c r="U18" s="1"/>
  <c r="W18" s="1"/>
  <c r="AV18" s="1"/>
  <c r="I18"/>
  <c r="S27"/>
  <c r="I27"/>
  <c r="K27" s="1"/>
  <c r="M27" s="1"/>
  <c r="AU27" s="1"/>
  <c r="AC26"/>
  <c r="AE26" s="1"/>
  <c r="AG26" s="1"/>
  <c r="AW26" s="1"/>
  <c r="S26"/>
  <c r="I26"/>
  <c r="AC25"/>
  <c r="AE25" s="1"/>
  <c r="AG25" s="1"/>
  <c r="AW25" s="1"/>
  <c r="S25"/>
  <c r="U25" s="1"/>
  <c r="W25" s="1"/>
  <c r="AV25" s="1"/>
  <c r="I25"/>
  <c r="S17"/>
  <c r="I17"/>
  <c r="AC16"/>
  <c r="AE16" s="1"/>
  <c r="AG16" s="1"/>
  <c r="AW16" s="1"/>
  <c r="S16"/>
  <c r="I16"/>
  <c r="AC15"/>
  <c r="S15"/>
  <c r="U15" s="1"/>
  <c r="W15" s="1"/>
  <c r="AV15" s="1"/>
  <c r="I15"/>
  <c r="S27" i="134"/>
  <c r="I27"/>
  <c r="K27" s="1"/>
  <c r="M27" s="1"/>
  <c r="AK27" s="1"/>
  <c r="AC26"/>
  <c r="S26"/>
  <c r="I26"/>
  <c r="K26" s="1"/>
  <c r="M26" s="1"/>
  <c r="AK26" s="1"/>
  <c r="AC25"/>
  <c r="AE25" s="1"/>
  <c r="AG25" s="1"/>
  <c r="AM25" s="1"/>
  <c r="S25"/>
  <c r="U25" s="1"/>
  <c r="I25"/>
  <c r="S20"/>
  <c r="U20" s="1"/>
  <c r="W20" s="1"/>
  <c r="AL20" s="1"/>
  <c r="I20"/>
  <c r="K20" s="1"/>
  <c r="M20" s="1"/>
  <c r="AK20" s="1"/>
  <c r="AC19"/>
  <c r="S19"/>
  <c r="I19"/>
  <c r="K19" s="1"/>
  <c r="M19" s="1"/>
  <c r="AK19" s="1"/>
  <c r="AC18"/>
  <c r="AE18" s="1"/>
  <c r="AG18" s="1"/>
  <c r="AM18" s="1"/>
  <c r="S18"/>
  <c r="I18"/>
  <c r="S27" i="133"/>
  <c r="I27"/>
  <c r="K27" s="1"/>
  <c r="M27" s="1"/>
  <c r="AC26"/>
  <c r="AE26" s="1"/>
  <c r="AG26" s="1"/>
  <c r="S26"/>
  <c r="I26"/>
  <c r="AC25"/>
  <c r="AE25" s="1"/>
  <c r="AG25" s="1"/>
  <c r="S25"/>
  <c r="U25" s="1"/>
  <c r="W25" s="1"/>
  <c r="I25"/>
  <c r="S20"/>
  <c r="I20"/>
  <c r="K20" s="1"/>
  <c r="M20" s="1"/>
  <c r="AC19"/>
  <c r="AE19" s="1"/>
  <c r="AG19" s="1"/>
  <c r="S19"/>
  <c r="I19"/>
  <c r="AC18"/>
  <c r="AE18" s="1"/>
  <c r="AG18" s="1"/>
  <c r="S18"/>
  <c r="U18" s="1"/>
  <c r="W18" s="1"/>
  <c r="I18"/>
  <c r="AG27" i="136" l="1"/>
  <c r="AW27" s="1"/>
  <c r="AE28"/>
  <c r="AG28" s="1"/>
  <c r="AW28" s="1"/>
  <c r="U28"/>
  <c r="W28" s="1"/>
  <c r="AV28" s="1"/>
  <c r="U29"/>
  <c r="W29" s="1"/>
  <c r="AV29" s="1"/>
  <c r="U30"/>
  <c r="W30" s="1"/>
  <c r="AV30" s="1"/>
  <c r="AO26"/>
  <c r="AQ26" s="1"/>
  <c r="AX26" s="1"/>
  <c r="AG17"/>
  <c r="AW17" s="1"/>
  <c r="K17"/>
  <c r="M17" s="1"/>
  <c r="AU17" s="1"/>
  <c r="AE15"/>
  <c r="AG15" s="1"/>
  <c r="AW15" s="1"/>
  <c r="K18"/>
  <c r="M18" s="1"/>
  <c r="AU18" s="1"/>
  <c r="U19"/>
  <c r="W19" s="1"/>
  <c r="AV19" s="1"/>
  <c r="K19"/>
  <c r="M19" s="1"/>
  <c r="AU19" s="1"/>
  <c r="U20"/>
  <c r="W20" s="1"/>
  <c r="AV20" s="1"/>
  <c r="K15"/>
  <c r="M15" s="1"/>
  <c r="AU15" s="1"/>
  <c r="U16"/>
  <c r="W16" s="1"/>
  <c r="AV16" s="1"/>
  <c r="K25"/>
  <c r="M25" s="1"/>
  <c r="AU25" s="1"/>
  <c r="U26"/>
  <c r="W26" s="1"/>
  <c r="AV26" s="1"/>
  <c r="K16"/>
  <c r="M16" s="1"/>
  <c r="AU16" s="1"/>
  <c r="U17"/>
  <c r="W17" s="1"/>
  <c r="AV17" s="1"/>
  <c r="K26"/>
  <c r="M26" s="1"/>
  <c r="AU26" s="1"/>
  <c r="U27"/>
  <c r="W27" s="1"/>
  <c r="AV27" s="1"/>
  <c r="AE26" i="134"/>
  <c r="AG26" s="1"/>
  <c r="AM26" s="1"/>
  <c r="W25"/>
  <c r="AL25" s="1"/>
  <c r="U18"/>
  <c r="W18" s="1"/>
  <c r="AL18" s="1"/>
  <c r="AE19"/>
  <c r="AG19" s="1"/>
  <c r="AM19" s="1"/>
  <c r="K18"/>
  <c r="M18" s="1"/>
  <c r="AK18" s="1"/>
  <c r="U19"/>
  <c r="W19" s="1"/>
  <c r="AL19" s="1"/>
  <c r="K25"/>
  <c r="M25" s="1"/>
  <c r="AK25" s="1"/>
  <c r="U26"/>
  <c r="W26" s="1"/>
  <c r="AL26" s="1"/>
  <c r="U27"/>
  <c r="W27" s="1"/>
  <c r="AL27" s="1"/>
  <c r="K18" i="133"/>
  <c r="M18" s="1"/>
  <c r="U19"/>
  <c r="W19" s="1"/>
  <c r="K25"/>
  <c r="M25" s="1"/>
  <c r="U26"/>
  <c r="W26" s="1"/>
  <c r="K19"/>
  <c r="M19" s="1"/>
  <c r="U20"/>
  <c r="W20" s="1"/>
  <c r="K26"/>
  <c r="M26" s="1"/>
  <c r="U27"/>
  <c r="W27" s="1"/>
  <c r="W20" i="126" l="1"/>
  <c r="W19"/>
  <c r="W18"/>
  <c r="W17"/>
  <c r="R17"/>
  <c r="W16"/>
  <c r="R16"/>
  <c r="W15"/>
  <c r="R15"/>
  <c r="M15"/>
  <c r="W14"/>
  <c r="R14"/>
  <c r="M14"/>
  <c r="W13"/>
  <c r="R13"/>
  <c r="M13"/>
  <c r="W12"/>
  <c r="R12"/>
  <c r="M12"/>
  <c r="H12"/>
  <c r="C12"/>
  <c r="W11"/>
  <c r="R11"/>
  <c r="M11"/>
  <c r="H11"/>
  <c r="C11"/>
  <c r="D11" s="1"/>
  <c r="E11" s="1"/>
  <c r="W10"/>
  <c r="X10" s="1"/>
  <c r="Y10" s="1"/>
  <c r="R10"/>
  <c r="S10" s="1"/>
  <c r="T10" s="1"/>
  <c r="M10"/>
  <c r="N10" s="1"/>
  <c r="O10" s="1"/>
  <c r="H10"/>
  <c r="I10" s="1"/>
  <c r="J10" s="1"/>
  <c r="C10"/>
  <c r="D10" s="1"/>
  <c r="E10" s="1"/>
  <c r="W9"/>
  <c r="X9" s="1"/>
  <c r="Y9" s="1"/>
  <c r="R9"/>
  <c r="S9" s="1"/>
  <c r="T9" s="1"/>
  <c r="M9"/>
  <c r="N9" s="1"/>
  <c r="O9" s="1"/>
  <c r="H9"/>
  <c r="I9" s="1"/>
  <c r="J9" s="1"/>
  <c r="C9"/>
  <c r="D9" s="1"/>
  <c r="E9" s="1"/>
  <c r="W8"/>
  <c r="X8" s="1"/>
  <c r="Y8" s="1"/>
  <c r="R8"/>
  <c r="S8" s="1"/>
  <c r="T8" s="1"/>
  <c r="M8"/>
  <c r="N8" s="1"/>
  <c r="O8" s="1"/>
  <c r="H8"/>
  <c r="I8" s="1"/>
  <c r="J8" s="1"/>
  <c r="C8"/>
  <c r="D8" s="1"/>
  <c r="E8" s="1"/>
  <c r="W7"/>
  <c r="X7" s="1"/>
  <c r="Y7" s="1"/>
  <c r="R7"/>
  <c r="S7" s="1"/>
  <c r="T7" s="1"/>
  <c r="M7"/>
  <c r="N7" s="1"/>
  <c r="O7" s="1"/>
  <c r="H7"/>
  <c r="I7" s="1"/>
  <c r="J7" s="1"/>
  <c r="C7"/>
  <c r="D7" l="1"/>
  <c r="E7" s="1"/>
  <c r="I12"/>
  <c r="J12" s="1"/>
  <c r="N12"/>
  <c r="O12" s="1"/>
  <c r="S12"/>
  <c r="T12" s="1"/>
  <c r="X12"/>
  <c r="Y12" s="1"/>
  <c r="N13"/>
  <c r="O13" s="1"/>
  <c r="S13"/>
  <c r="T13" s="1"/>
  <c r="X13"/>
  <c r="Y13" s="1"/>
  <c r="N14"/>
  <c r="O14" s="1"/>
  <c r="S14"/>
  <c r="T14" s="1"/>
  <c r="X14"/>
  <c r="Y14" s="1"/>
  <c r="N15"/>
  <c r="O15" s="1"/>
  <c r="S15"/>
  <c r="T15" s="1"/>
  <c r="X15"/>
  <c r="Y15" s="1"/>
  <c r="S16"/>
  <c r="T16" s="1"/>
  <c r="X16"/>
  <c r="Y16" s="1"/>
  <c r="S17"/>
  <c r="T17" s="1"/>
  <c r="X17"/>
  <c r="Y17" s="1"/>
  <c r="X18"/>
  <c r="Y18" s="1"/>
  <c r="X19"/>
  <c r="Y19" s="1"/>
  <c r="X20"/>
  <c r="Y20" s="1"/>
  <c r="I11"/>
  <c r="J11" s="1"/>
  <c r="N11"/>
  <c r="O11" s="1"/>
  <c r="S11"/>
  <c r="T11" s="1"/>
  <c r="X11"/>
  <c r="Y11" s="1"/>
  <c r="D12"/>
  <c r="E12" s="1"/>
  <c r="S24" i="70" l="1"/>
  <c r="S23"/>
  <c r="N24"/>
  <c r="N23"/>
  <c r="O23" s="1"/>
  <c r="P23" s="1"/>
  <c r="S27"/>
  <c r="N27"/>
  <c r="I30"/>
  <c r="I29"/>
  <c r="J29" s="1"/>
  <c r="I28"/>
  <c r="J28" s="1"/>
  <c r="K28" s="1"/>
  <c r="I27"/>
  <c r="J27" s="1"/>
  <c r="K27" s="1"/>
  <c r="D27"/>
  <c r="D28"/>
  <c r="E28" s="1"/>
  <c r="D29"/>
  <c r="E29" s="1"/>
  <c r="D30"/>
  <c r="E30" s="1"/>
  <c r="S30"/>
  <c r="N30"/>
  <c r="O30" s="1"/>
  <c r="P30" s="1"/>
  <c r="S26"/>
  <c r="T26" s="1"/>
  <c r="U26" s="1"/>
  <c r="N26"/>
  <c r="O26" s="1"/>
  <c r="P26" s="1"/>
  <c r="I26"/>
  <c r="D26"/>
  <c r="E27" l="1"/>
  <c r="F27" s="1"/>
  <c r="T24"/>
  <c r="U24" s="1"/>
  <c r="T23"/>
  <c r="U23" s="1"/>
  <c r="O24"/>
  <c r="P24" s="1"/>
  <c r="T27"/>
  <c r="U27" s="1"/>
  <c r="O27"/>
  <c r="P27" s="1"/>
  <c r="J30"/>
  <c r="K30" s="1"/>
  <c r="K29"/>
  <c r="F28"/>
  <c r="F30"/>
  <c r="F29"/>
  <c r="J26"/>
  <c r="K26" s="1"/>
  <c r="E26"/>
  <c r="F26" s="1"/>
  <c r="T30"/>
  <c r="U30" s="1"/>
  <c r="D21" i="72" l="1"/>
  <c r="D20"/>
  <c r="E20" s="1"/>
  <c r="F20" s="1"/>
  <c r="D19"/>
  <c r="E19" s="1"/>
  <c r="F19" s="1"/>
  <c r="D16"/>
  <c r="E16" s="1"/>
  <c r="F16" s="1"/>
  <c r="D15"/>
  <c r="D14"/>
  <c r="E21" l="1"/>
  <c r="F21" s="1"/>
  <c r="E15"/>
  <c r="F15" s="1"/>
  <c r="E14"/>
  <c r="F14" s="1"/>
  <c r="S18" i="70" l="1"/>
  <c r="N18"/>
  <c r="I18"/>
  <c r="J18" s="1"/>
  <c r="K18" s="1"/>
  <c r="N16"/>
  <c r="N15"/>
  <c r="S14"/>
  <c r="T14" s="1"/>
  <c r="N14"/>
  <c r="O14" s="1"/>
  <c r="P14" s="1"/>
  <c r="I14"/>
  <c r="D14"/>
  <c r="S13"/>
  <c r="T13" s="1"/>
  <c r="N13"/>
  <c r="O13" s="1"/>
  <c r="P13" s="1"/>
  <c r="I13"/>
  <c r="D13"/>
  <c r="S4"/>
  <c r="T4" s="1"/>
  <c r="N4"/>
  <c r="I4"/>
  <c r="D4"/>
  <c r="E4" s="1"/>
  <c r="F4" s="1"/>
  <c r="S3"/>
  <c r="N3"/>
  <c r="I3"/>
  <c r="D3"/>
  <c r="E3" s="1"/>
  <c r="F3" s="1"/>
  <c r="J3" l="1"/>
  <c r="K3" s="1"/>
  <c r="O18"/>
  <c r="P18" s="1"/>
  <c r="U13"/>
  <c r="U14"/>
  <c r="J4"/>
  <c r="K4" s="1"/>
  <c r="T3"/>
  <c r="U3" s="1"/>
  <c r="J13"/>
  <c r="K13" s="1"/>
  <c r="J14"/>
  <c r="K14" s="1"/>
  <c r="O16"/>
  <c r="P16" s="1"/>
  <c r="O3"/>
  <c r="P3" s="1"/>
  <c r="O4"/>
  <c r="P4" s="1"/>
  <c r="U4"/>
  <c r="E13"/>
  <c r="F13" s="1"/>
  <c r="E14"/>
  <c r="F14" s="1"/>
  <c r="O15"/>
  <c r="P15" s="1"/>
  <c r="T18"/>
  <c r="U18" s="1"/>
</calcChain>
</file>

<file path=xl/comments1.xml><?xml version="1.0" encoding="utf-8"?>
<comments xmlns="http://schemas.openxmlformats.org/spreadsheetml/2006/main">
  <authors>
    <author>User</author>
    <author>benjamas.s</author>
  </authors>
  <commentList>
    <comment ref="Y64" authorId="0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เดิม 16500</t>
        </r>
      </text>
    </comment>
    <comment ref="Y68" authorId="1">
      <text>
        <r>
          <rPr>
            <b/>
            <sz val="9"/>
            <color indexed="81"/>
            <rFont val="Tahoma"/>
            <family val="2"/>
          </rPr>
          <t>benjamas.s:</t>
        </r>
        <r>
          <rPr>
            <sz val="9"/>
            <color indexed="81"/>
            <rFont val="Tahoma"/>
            <family val="2"/>
          </rPr>
          <t xml:space="preserve">
ปรับตาม Tafiff
</t>
        </r>
      </text>
    </comment>
  </commentList>
</comments>
</file>

<file path=xl/sharedStrings.xml><?xml version="1.0" encoding="utf-8"?>
<sst xmlns="http://schemas.openxmlformats.org/spreadsheetml/2006/main" count="1522" uniqueCount="600">
  <si>
    <t>เบี้ยสุทธิ</t>
  </si>
  <si>
    <t>610,000-700,000</t>
  </si>
  <si>
    <t>ซ่อมห้าง [ซ่อมศูนย์]</t>
  </si>
  <si>
    <t>ซ่อมอู่มาตรฐานในสัญญา</t>
  </si>
  <si>
    <t>ทุนประกัน</t>
  </si>
  <si>
    <t>ทุน</t>
  </si>
  <si>
    <t>ประเภทรถยนต์</t>
  </si>
  <si>
    <t>สุทธิ</t>
  </si>
  <si>
    <t>รถเก๋ง [กลุ่ม 3,4,5]</t>
  </si>
  <si>
    <t>รถกระบะ</t>
  </si>
  <si>
    <t>รถเก๋ง [กลุ่ม 2]</t>
  </si>
  <si>
    <t>รถเก๋ง [กลุ่ม 1]</t>
  </si>
  <si>
    <t>รถเก๋ง 2-15 ปี</t>
  </si>
  <si>
    <t>รถกระบะ 2-3 ปี</t>
  </si>
  <si>
    <t>รถกระบะ 4-15 ปี</t>
  </si>
  <si>
    <t>รถตู้ 2-15 ปี</t>
  </si>
  <si>
    <t>100,000-150,000</t>
  </si>
  <si>
    <t>160,000-200,000</t>
  </si>
  <si>
    <t>210,000-250,000</t>
  </si>
  <si>
    <t>260,000-300,000</t>
  </si>
  <si>
    <t>310,000-350,000</t>
  </si>
  <si>
    <t>360,000-400,000</t>
  </si>
  <si>
    <t>410,000-450,000</t>
  </si>
  <si>
    <t>460,000-500,000</t>
  </si>
  <si>
    <t>510,000-550,000</t>
  </si>
  <si>
    <t>560,000-600,000</t>
  </si>
  <si>
    <t>รถเก๋ง (รหัส110)</t>
  </si>
  <si>
    <t>รถกระบะ (รหัส 320)</t>
  </si>
  <si>
    <t>เบี้ยรวม</t>
  </si>
  <si>
    <t>เบี้ยตัวกลม</t>
  </si>
  <si>
    <t>เงื่อนไขการรับประกันภัย</t>
  </si>
  <si>
    <t>-   เบี้ยประกันที่กำหนด รวมถึงอุปกรณ์ตกแต่ง และติดตั้งแก๊สไม่เกิน 1 ถัง ในวงเงินรวมทั้งสิ้นไม่เกิน 20,000.- บาท ณ วันที่แจ้งทำประกันภัย</t>
  </si>
  <si>
    <t>-   กรณีต้องการวงเงินเพิ่มขึ้น ขอสงวนสิทธิ์พิจารณารับประกัน โดยคิดเบี้ยเพิ่มในวงเงินคุ้มครอง 10,000.- ละ 300.- บาท (จากเบี้ยสุทธิ)</t>
  </si>
  <si>
    <t>โดยคิดเบี้ยเพิ่มในวงเงินคุ้มครอง 10,000.- ละ 300.- บาท (จากเบี้ยสุทธิ)</t>
  </si>
  <si>
    <t>อากร</t>
  </si>
  <si>
    <t>ภาษี</t>
  </si>
  <si>
    <t>2.  ทุนประกันขั้นต่ำรับที่ประมาณ 80% และทุนประกันสูงสุดไม่เกิน 90% ของมูลค่าตลาดขณะขอเอาประกันภัย</t>
  </si>
  <si>
    <t>410,000-600,000</t>
  </si>
  <si>
    <t>710,000-800,000</t>
  </si>
  <si>
    <t>810,000-900,000</t>
  </si>
  <si>
    <t>3++</t>
  </si>
  <si>
    <t>2++</t>
  </si>
  <si>
    <t>อายุ
2-3 ปี</t>
  </si>
  <si>
    <t>FREED</t>
  </si>
  <si>
    <t>ซ่อมอู่ในสัญญา</t>
  </si>
  <si>
    <t>ไม่เกิน 400,000</t>
  </si>
  <si>
    <t xml:space="preserve">-   กรณีติดตั้งอุปกรณ์ตกแต่งเพิ่ม หรือติดตั้งแก๊สเพิ่มภายหลังจากที่ออกกรมธรรม์แล้ว  ขอสงวนสิทธิ์พิจารณารับประกัน และเพิ่มเบี้ยประกัน </t>
  </si>
  <si>
    <t xml:space="preserve">2. เบี้ยประกันดังกล่าวยังไม่รวมพรบ. รถเก๋ง ราคา 645.21 บาท  รถกระบะ 967.28 บาท  รถตู้ ราคา 1,182.35 บาท </t>
  </si>
  <si>
    <t>1. รับรถอายุตั้งแต่ 2 ปี ขึ้นไป - ไม่เกิน 15 ปี</t>
  </si>
  <si>
    <t>2. ทุนประกันขั้นต่ำรับที่ประมาณ 80% และทุนประกันสูงสุดไม่เกิน 90% ของมูลค่าตลาดขณะขอเอาประกันภัย</t>
  </si>
  <si>
    <t>*  ไม่รับรถยนต์รับจ้าง รถให้เช่า รถแต่ง รถดัดแปลง รถขนส่ง หรือ รับขนส่งสินค้าที่มีความเสี่ยงภัยสูง  เช่น เชื้อเพลิง กรด แก๊ส เป็นต้น</t>
  </si>
  <si>
    <t>สงวนสิทธิ์ไม่รับรถยนต์รับจ้าง รถให้เช่า รถแต่ง รถดัดแปลง รถขนส่ง หรือ รับขนส่งสินค้าที่มีความเสี่ยงภัยสูง  เช่น เชื้อเพลิง กรด แก๊ส เป็นต้น</t>
  </si>
  <si>
    <t>3. อัตราเบี้ยประกันภัย สำหรับรถใช้งานส่วนบุคคล สงวนสิทธิ์ไม่รับรถยนต์รับจ้าง รถให้เช่า รถแต่ง รถดัดแปลง รถขนส่ง หรือ รับขนส่งสินค้าที่มี</t>
  </si>
  <si>
    <t>ความเสี่ยงภัยสูง  เช่น เชื้อเพลิง กรด แก๊ส เป็นต้น</t>
  </si>
  <si>
    <t xml:space="preserve">4. เบี้ยประกันดังกล่าวยังไม่รวมพรบ. รถเก๋ง ราคา 645.21 บาท  รถกระบะ 967.28 บาท  รถตู้ ราคา 1,182.35 บาท </t>
  </si>
  <si>
    <t>610,000-650,000</t>
  </si>
  <si>
    <t>การประกันภัยประเภท 1</t>
  </si>
  <si>
    <t xml:space="preserve">  - รายใหม่รับรถอายุไม่เกิน 3 ปี</t>
  </si>
  <si>
    <t xml:space="preserve">  - ต่ออายุไม่เกิน 4 ปี </t>
  </si>
  <si>
    <t xml:space="preserve">    </t>
  </si>
  <si>
    <t>3. รายใหม่ ขอสงวนสิทธิ์ตรวจสภาพรถก่อนทำประกัน</t>
  </si>
  <si>
    <t>4. การกำหนดทุนประกัน</t>
  </si>
  <si>
    <t>ขั้นต่ำประมาณ 80 %- 90% ของราคาตลาด ณ วันที่ทำประกัน</t>
  </si>
  <si>
    <t>6. ยี่ห้อรถยนต์ที่รับประกันประเภท 1</t>
  </si>
  <si>
    <t>การประกันภัยประเภทอื่นๆ</t>
  </si>
  <si>
    <t>เงื่อนไขในการรับประกัน ให้เป็นไปตามที่ได้ระบุไว้ในข้อเสนอของ Campaign ประเภทนั้นๆ</t>
  </si>
  <si>
    <t>หมายเหตุ – ฝ่ายรับประกันภัยรถยนต์ขอสงวนสิทธิ์พิจารณาหรือปรับเปลี่ยนนโยบายตามความเหมาะสม</t>
  </si>
  <si>
    <r>
      <rPr>
        <sz val="7"/>
        <color rgb="FF002060"/>
        <rFont val="Times New Roman"/>
        <family val="1"/>
      </rPr>
      <t xml:space="preserve">  --    </t>
    </r>
    <r>
      <rPr>
        <sz val="11"/>
        <color rgb="FF002060"/>
        <rFont val="Tahoma"/>
        <family val="2"/>
      </rPr>
      <t>เบี้ยประกันที่กำหนด รวมถึงอุปกรณ์ตกแต่ง และติดตั้งแก๊สไม่เกิน 1 ถัง ในวงเงินรวมทั้งสิ้นไม่เกิน 20,000.- บาท ณ วันที่แจ้งทำประกันภัย</t>
    </r>
  </si>
  <si>
    <r>
      <t xml:space="preserve"> -</t>
    </r>
    <r>
      <rPr>
        <sz val="7"/>
        <color rgb="FF002060"/>
        <rFont val="Times New Roman"/>
        <family val="1"/>
      </rPr>
      <t xml:space="preserve">  </t>
    </r>
    <r>
      <rPr>
        <sz val="11"/>
        <color rgb="FF002060"/>
        <rFont val="Tahoma"/>
        <family val="2"/>
      </rPr>
      <t>กรณีต้องการวงเงินเพิ่มขึ้น ขอสงวนสิทธิ์พิจารณารับประกัน โดยคิดเบี้ยเพิ่มในวงเงินคุ้มครอง 10,000.- ละ 300.- บาท (จากเบี้ยสุทธิ)</t>
    </r>
  </si>
  <si>
    <t>CHEVROLET</t>
  </si>
  <si>
    <t>Trailblazer 2.5</t>
  </si>
  <si>
    <t>-</t>
  </si>
  <si>
    <t>FORD</t>
  </si>
  <si>
    <t>HONDA</t>
  </si>
  <si>
    <t>ISUZU</t>
  </si>
  <si>
    <t>MAZDA</t>
  </si>
  <si>
    <t>MITSUBISHI</t>
  </si>
  <si>
    <t>NISSAN</t>
  </si>
  <si>
    <t>SUZUKI</t>
  </si>
  <si>
    <t>TOYOTA</t>
  </si>
  <si>
    <t>HYUNDAI</t>
  </si>
  <si>
    <t>KIA</t>
  </si>
  <si>
    <t>ตารางแบ่งกลุ่มรถยนต์ของเทเวศประกันภัย (เฉพาะรถยนต์นั่ง รหัส 110 120 เท่านั้น)</t>
  </si>
  <si>
    <t>กลุ่มที่ 1</t>
  </si>
  <si>
    <t>กลุ่มที่ 2</t>
  </si>
  <si>
    <t>กลุ่มที่ 3</t>
  </si>
  <si>
    <t>กลุ่มที่ 4</t>
  </si>
  <si>
    <t>กลุ่มที่ 5</t>
  </si>
  <si>
    <t>ยี่ห้อรถ</t>
  </si>
  <si>
    <t>รุ่นรถ</t>
  </si>
  <si>
    <t>ASTON</t>
  </si>
  <si>
    <t>MARTIN</t>
  </si>
  <si>
    <t>ALFA</t>
  </si>
  <si>
    <t>ROMEO</t>
  </si>
  <si>
    <t>LUMINA</t>
  </si>
  <si>
    <t>OPTRA</t>
  </si>
  <si>
    <t>FIESTA</t>
  </si>
  <si>
    <t>BENLEY</t>
  </si>
  <si>
    <t>AUDI</t>
  </si>
  <si>
    <t>ZAFIRA</t>
  </si>
  <si>
    <t>FOCUS</t>
  </si>
  <si>
    <t>CADILLAC</t>
  </si>
  <si>
    <t>BMW</t>
  </si>
  <si>
    <t>CAPTIVA</t>
  </si>
  <si>
    <t>Eco Sport</t>
  </si>
  <si>
    <t>AVEO</t>
  </si>
  <si>
    <t>DAIMLER</t>
  </si>
  <si>
    <t>CHRYSLER</t>
  </si>
  <si>
    <t>CRUZE</t>
  </si>
  <si>
    <t>SONIC</t>
  </si>
  <si>
    <t>FERRARI</t>
  </si>
  <si>
    <t>CITROEN</t>
  </si>
  <si>
    <t xml:space="preserve">HONDA </t>
  </si>
  <si>
    <t>SPIN</t>
  </si>
  <si>
    <t>NSX</t>
  </si>
  <si>
    <t xml:space="preserve">Territory Titanium </t>
  </si>
  <si>
    <t>DAIHATSU</t>
  </si>
  <si>
    <t>GRAN</t>
  </si>
  <si>
    <t>323(PROTÉGÉ)</t>
  </si>
  <si>
    <t>LEGEND</t>
  </si>
  <si>
    <t>CR-Z HYBRID</t>
  </si>
  <si>
    <t>TERIOS</t>
  </si>
  <si>
    <t>CHAMP</t>
  </si>
  <si>
    <t>CITY</t>
  </si>
  <si>
    <t>ODEYSEY</t>
  </si>
  <si>
    <t xml:space="preserve">ODYSSEY </t>
  </si>
  <si>
    <t>FIAT</t>
  </si>
  <si>
    <t>LANCER</t>
  </si>
  <si>
    <t>JAZZ</t>
  </si>
  <si>
    <t>PRELUDE</t>
  </si>
  <si>
    <t>STEPWGN SPADA</t>
  </si>
  <si>
    <t>ESCAPE</t>
  </si>
  <si>
    <t>TIIDA</t>
  </si>
  <si>
    <t>BRIO</t>
  </si>
  <si>
    <t>JAGUAR</t>
  </si>
  <si>
    <t>HOLDEN</t>
  </si>
  <si>
    <t>EVEREST</t>
  </si>
  <si>
    <t>JUKE</t>
  </si>
  <si>
    <t>Mobilio</t>
  </si>
  <si>
    <t>MASERATI</t>
  </si>
  <si>
    <t>TROOPER</t>
  </si>
  <si>
    <t>ACCORD</t>
  </si>
  <si>
    <t>PULSAR</t>
  </si>
  <si>
    <t>MG</t>
  </si>
  <si>
    <t>JEEP CHEROKEE</t>
  </si>
  <si>
    <t>CIVIC</t>
  </si>
  <si>
    <t>SYLPHY</t>
  </si>
  <si>
    <t>PRESIDENT</t>
  </si>
  <si>
    <t>LAND ROVER</t>
  </si>
  <si>
    <t>LIVINA</t>
  </si>
  <si>
    <t>INFINITTY</t>
  </si>
  <si>
    <t>LEXUS</t>
  </si>
  <si>
    <t>MIRAGE</t>
  </si>
  <si>
    <t>PORSCHE</t>
  </si>
  <si>
    <t>MASSO</t>
  </si>
  <si>
    <t>APV</t>
  </si>
  <si>
    <t xml:space="preserve">ATTRAGE </t>
  </si>
  <si>
    <t>ROLLS-ROYCE</t>
  </si>
  <si>
    <t>MX5</t>
  </si>
  <si>
    <t>SX4</t>
  </si>
  <si>
    <t>SUPRA</t>
  </si>
  <si>
    <t>TRIBUTE</t>
  </si>
  <si>
    <t>ADVENTURE</t>
  </si>
  <si>
    <t>COROLLA ALTIS</t>
  </si>
  <si>
    <t>MARCH</t>
  </si>
  <si>
    <t>MERCEDES BENZ</t>
  </si>
  <si>
    <t>CAMEO</t>
  </si>
  <si>
    <t>ALMERA</t>
  </si>
  <si>
    <t>PAJERO</t>
  </si>
  <si>
    <t>RODEO</t>
  </si>
  <si>
    <t>NV</t>
  </si>
  <si>
    <t>SPACE WAGON</t>
  </si>
  <si>
    <t>VEGA</t>
  </si>
  <si>
    <t>SUNNY</t>
  </si>
  <si>
    <t>BLUEBIRD</t>
  </si>
  <si>
    <t>VERTEX</t>
  </si>
  <si>
    <t>PRESEA</t>
  </si>
  <si>
    <t>ERTIGA</t>
  </si>
  <si>
    <t>OPEL</t>
  </si>
  <si>
    <t>CALIBRA</t>
  </si>
  <si>
    <t>SWIFT</t>
  </si>
  <si>
    <t>OMEGA</t>
  </si>
  <si>
    <t>CX-5</t>
  </si>
  <si>
    <t>CARRIBIAN</t>
  </si>
  <si>
    <t>VECTRA</t>
  </si>
  <si>
    <t>121, 626</t>
  </si>
  <si>
    <t>PEUGEOT</t>
  </si>
  <si>
    <t>ASTINA</t>
  </si>
  <si>
    <t>AVANZA</t>
  </si>
  <si>
    <t>ROVER</t>
  </si>
  <si>
    <t>CRONOS</t>
  </si>
  <si>
    <t>SOLUNA VIOS</t>
  </si>
  <si>
    <t>SAAB</t>
  </si>
  <si>
    <t>LANTIS</t>
  </si>
  <si>
    <t>YARIS</t>
  </si>
  <si>
    <t>SUBARU</t>
  </si>
  <si>
    <t>IMPREZA</t>
  </si>
  <si>
    <t>GALANT</t>
  </si>
  <si>
    <t>ALPHARD</t>
  </si>
  <si>
    <t>PAJERO SPORT</t>
  </si>
  <si>
    <t>MIRA</t>
  </si>
  <si>
    <t>CELICA</t>
  </si>
  <si>
    <t>TEANA</t>
  </si>
  <si>
    <t>CROWN</t>
  </si>
  <si>
    <t>X-TRAIL</t>
  </si>
  <si>
    <t>ESTIMA</t>
  </si>
  <si>
    <t>CEFIRO</t>
  </si>
  <si>
    <t>GRANDVIA</t>
  </si>
  <si>
    <t>PRIMERA</t>
  </si>
  <si>
    <t>HARRIER</t>
  </si>
  <si>
    <t>ASTRA</t>
  </si>
  <si>
    <t>LAND CRUISER</t>
  </si>
  <si>
    <t>CORSA</t>
  </si>
  <si>
    <t>MARINO</t>
  </si>
  <si>
    <t>SEAT</t>
  </si>
  <si>
    <t>PRADO</t>
  </si>
  <si>
    <t>LEGACY</t>
  </si>
  <si>
    <t>RAV4</t>
  </si>
  <si>
    <t xml:space="preserve">GRAND VITARA </t>
  </si>
  <si>
    <t>หมายเหตุ</t>
  </si>
  <si>
    <t>VOLKSWAGEN</t>
  </si>
  <si>
    <t>ESTEEM</t>
  </si>
  <si>
    <t>รถกลุ่ม 3-5 ยี่ห้อที่ไม่รับไฮไลท์ด้วยสีเหลืองค่ะ</t>
  </si>
  <si>
    <t>VOLVO</t>
  </si>
  <si>
    <t>CAMRY</t>
  </si>
  <si>
    <t>ตัวหนังสือสีแดง คือ รุ่นรถที่เพิ่มเข้ามาใหม่ค่ะ</t>
  </si>
  <si>
    <t>PRIUS</t>
  </si>
  <si>
    <t>INNOVA</t>
  </si>
  <si>
    <t>FORTUNER</t>
  </si>
  <si>
    <t>WISH</t>
  </si>
  <si>
    <t>SPORT CRUISER</t>
  </si>
  <si>
    <t>STARLET</t>
  </si>
  <si>
    <t>CORONA</t>
  </si>
  <si>
    <t>กระบะจดเก๋ง  ทุกยี่ห้อ อยู่กลุ่ม 3</t>
  </si>
  <si>
    <t xml:space="preserve">หมายเหตุ </t>
  </si>
  <si>
    <t xml:space="preserve">  - รายใหม่รับรถอายุไม่เกิน 15 ปี</t>
  </si>
  <si>
    <t>เทเวศคุ้มกัน</t>
  </si>
  <si>
    <t>อายุรถ</t>
  </si>
  <si>
    <t>เบี้ยกลม</t>
  </si>
  <si>
    <t>1. อัตราเบี้ยประกันภัย สำหรับรถใช้งานส่วนบุคคล และขอสงวนสิทธิ์ไม่รับรถยนต์รับจ้าง รถให้เช่า รถแต่ง รถดัดแปลง รถขนส่ง หรือ รับขนส่งสินค้าที่มีความเสี่ยงภัยสูง  เช่น เชื้อเพลิง กรด แก๊ส เป็นต้น</t>
  </si>
  <si>
    <t>*** อัตราเบี้ย Plus คุ้มครองภัยน้ำท่วม 100,000 บาท</t>
  </si>
  <si>
    <t xml:space="preserve">เบี้ยสุทธิ </t>
  </si>
  <si>
    <t xml:space="preserve"> เบี้ยรวม </t>
  </si>
  <si>
    <t>ประเภท 3 เทเวศคุ้มกัน</t>
  </si>
  <si>
    <t>ประเภท 2 เทเวศคุ้มกัน</t>
  </si>
  <si>
    <r>
      <t xml:space="preserve"> -</t>
    </r>
    <r>
      <rPr>
        <sz val="7"/>
        <color rgb="FF002060"/>
        <rFont val="Tahoma"/>
        <family val="2"/>
        <scheme val="major"/>
      </rPr>
      <t xml:space="preserve">   </t>
    </r>
    <r>
      <rPr>
        <sz val="11"/>
        <color rgb="FF002060"/>
        <rFont val="Tahoma"/>
        <family val="2"/>
        <scheme val="major"/>
      </rPr>
      <t>กรณีติดตั้งอุปกรณ์ตกแต่งเพิ่ม หรือติดตั้งแก๊สเพิ่มภายหลังจากที่ออกกรมธรรม์แล้ว  ขอสงวนสิทธิ์พิจารณารับประกัน และเพิ่มเบี้ยประกัน โดยคิดเบี้ยเพิ่มในวงเงินคุ้มครอง 10,000.- ละ 300.- บาท (จากเบี้ยสุทธิ)</t>
    </r>
  </si>
  <si>
    <t xml:space="preserve">5. การคุ้มครองอุปกรณ์ตกแต่งอุปกรณ์เพิ่มเติม </t>
  </si>
  <si>
    <t xml:space="preserve">- รถเก๋ง กลุ่ม 3 - 5  </t>
  </si>
  <si>
    <t xml:space="preserve">- รถกระบะ (บรรทุก ไม่เกิน 4 ตัน) </t>
  </si>
  <si>
    <t xml:space="preserve">- รถตู้ (นั่งส่วนบุคคล ไม่เกิน 12 ที่นั่ง) </t>
  </si>
  <si>
    <t>HR-V</t>
  </si>
  <si>
    <t xml:space="preserve">  - ต่ออายุ ไม่เกิน 15 ปี ทั้งนี้ขอสงวนสิทธิ์ในการพิจารณาจาก Loss Ratio </t>
  </si>
  <si>
    <t xml:space="preserve">ยกเว้น ยี่ห้อ KIA , Proton, SSANGYONG , OPEL , SEAT , FIAT , DAIHATSU , Cherry </t>
  </si>
  <si>
    <t>ประเภทเบี้ยพลัส</t>
  </si>
  <si>
    <t>- ทุนประกันภัย 100,000.- บาท ไม่จำกัดจำนวนปี</t>
  </si>
  <si>
    <t>(ไม่คุ้มครองสติ๊กเกอร์ และ อุปกรณ์ตกแต่งพิเศษ เช่น เคฟลาร์ (cafla) , ตู้ติดเครื่องทำความเย็น เป็นต้น)</t>
  </si>
  <si>
    <t>310,000-500,000</t>
  </si>
  <si>
    <t>MU-7 , MU-X</t>
  </si>
  <si>
    <t>CR-V</t>
  </si>
  <si>
    <t>ซ่อมห้าง</t>
  </si>
  <si>
    <t>อายุ 8-10 ปี</t>
  </si>
  <si>
    <t xml:space="preserve">    รถเก๋ง กลุ่ม 3 -  5 และ รถกระบะ</t>
  </si>
  <si>
    <t>3++ (คุ้มครอง Flood 1 แสน)</t>
  </si>
  <si>
    <t>3+ (คุ้มครอง Flood 1 แสน)
[มีค่าเสียหายส่วนแรก 2,000 บาท]</t>
  </si>
  <si>
    <t>2+ (คุ้มครอง Flood 1 แสน)
[มีค่าเสียหายส่วนแรก 2,000 บาท]</t>
  </si>
  <si>
    <t>2++ (คุ้มครอง Flood 1 แสน)</t>
  </si>
  <si>
    <t>รถโดยสาร (รหัส 210)</t>
  </si>
  <si>
    <t>ประเภท 1</t>
  </si>
  <si>
    <t>ซ่อมอู่</t>
  </si>
  <si>
    <t>อายุ 2 ปี</t>
  </si>
  <si>
    <t>อายุ 3 ปี</t>
  </si>
  <si>
    <t>X</t>
  </si>
  <si>
    <t>ป้ายแดงกลุ่ม 5</t>
  </si>
  <si>
    <t>ป้ายแดงกลุ่ม 4</t>
  </si>
  <si>
    <t>ป้ายแดงกลุ่ม 3</t>
  </si>
  <si>
    <t>ประเภท 2</t>
  </si>
  <si>
    <t>x</t>
  </si>
  <si>
    <t>ประเภท 3</t>
  </si>
  <si>
    <t>ประเภท PLUS</t>
  </si>
  <si>
    <t>อายุ 11-15 ปี</t>
  </si>
  <si>
    <t>อายุ 4-7 ปี</t>
  </si>
  <si>
    <t>อัตราเบี้ยใหม่</t>
  </si>
  <si>
    <t>ทุนประกันภัย 100,000 รับไม่จำกัดจำนวนปี</t>
  </si>
  <si>
    <t>- ไม่จำกัดอายุรถ และ รับรถเก๋งทุกกลุ่ม</t>
  </si>
  <si>
    <t>- รับรถอายุ 2-15 ปี</t>
  </si>
  <si>
    <t>3. การคุ้มครองอุปกรณ์ตกแต่งเพิ่มเติม (ไม่คุ้มครองสติ๊กเกอร์ และ อุปกรณ์ตกแต่งพิเศษ เช่น เคฟลาร์ (cafla) , ตู้ติดเครื่องทำความเย็น เป็นต้น)</t>
  </si>
  <si>
    <t>XV</t>
  </si>
  <si>
    <t>Elantra</t>
  </si>
  <si>
    <t xml:space="preserve">   * รถเก๋ง กลุ่ม 2 ตาม Campaign รับอายุไม่เกิน 7 ปี</t>
  </si>
  <si>
    <t>อายุ 2-3 ปี</t>
  </si>
  <si>
    <t>อายุ 4-5 ปี</t>
  </si>
  <si>
    <t>อายุ 6-7 ปี</t>
  </si>
  <si>
    <t>5,000,000-4,800,000</t>
  </si>
  <si>
    <t>4,600,000-4,200,000</t>
  </si>
  <si>
    <t>4,000,000-3,600,000</t>
  </si>
  <si>
    <t>3,500,000-3,100,000</t>
  </si>
  <si>
    <t>3,000,000-2,600,000</t>
  </si>
  <si>
    <t>2,500,000-2,100,000</t>
  </si>
  <si>
    <t>2,000,000-1,600,000</t>
  </si>
  <si>
    <t>1,500,000-1,450,000</t>
  </si>
  <si>
    <t>1,400,000-1,350,000</t>
  </si>
  <si>
    <t>1,300,000-1,250,000</t>
  </si>
  <si>
    <t>1,200,000-1,150,000</t>
  </si>
  <si>
    <t>1,100,000-1,050,000</t>
  </si>
  <si>
    <t>1,000,000-910,000</t>
  </si>
  <si>
    <t>900,000-810,000</t>
  </si>
  <si>
    <t>800,000-710,000</t>
  </si>
  <si>
    <t>700,000-610,000</t>
  </si>
  <si>
    <t>600,000-510,000</t>
  </si>
  <si>
    <t>500,000-410,000</t>
  </si>
  <si>
    <t>1. อัตราเบี้ยประกันภัย สำหรับรถ Mercedes-Benz  และ Volvo ตามที่ระบุ กรณีเป็นรถรุ่นอื่นๆ นอกเหนือจากที่ระบุ ขอความกรุณาติดต่อฝ่ายรับประกันภัยรถยนต์ฯ อีกครั้ง</t>
  </si>
  <si>
    <t>2. อัตราเบี้ยสำหรับรถเก๋ง รหัส 110  ใช้งานส่วนบุคคล สงวนสิทธิ์ไม่รับรถรับจ้าง/ให้เช่า/ลีมูนซีน รถแข่ง รถดัดแปลง กรณีผู้เอาประกันภัยเป็นนามนิติบุคคล ขอชื่อผู้ใช้รถเพื่อ / ระบุเป็นรถประจำตำแหน่ง</t>
  </si>
  <si>
    <t xml:space="preserve">3. ทุนประกันขั้นต่ำ รับที่ประมาณ 80% ของราคาตลาด </t>
  </si>
  <si>
    <t>4. เบี้ยประกันที่กำหนด รวมถึงอุปกรณ์ตกแต่ง และติดตั้งแก๊สไม่เกิน 1 ถัง ในวงเงินรวมทั้งสิ้นไม่เกิน 20,000.- บาท ณ วันที่แจ้งทำประกันภัย (ไม่คุ้มครองสติ๊กเกอร์)</t>
  </si>
  <si>
    <t>กรณีต้องการวงเงินเพิ่มขึ้น ขอสงวนสิทธิ์พิจารณารับประกัน โดยคิดเบี้ยเพิ่มในวงเงินคุ้มครอง 10,000.- ละ 300.- บาท (จากเบี้ยสุทธิ)</t>
  </si>
  <si>
    <t>กรณีติดตั้งอุปกรณ์ตกแต่งเพิ่ม หรือติดตั้งแก๊สเพิ่มภายหลังจากที่ออกกรมธรรม์แล้ว  ขอสงวนสิทธิ์พิจารณารับประกัน และเพิ่มเบี้ยประกัน</t>
  </si>
  <si>
    <t>5,800,000-5,600,000</t>
  </si>
  <si>
    <t>5,400,000-5,200,000</t>
  </si>
  <si>
    <t>ไม่เกิน 500,000</t>
  </si>
  <si>
    <t>เพิ่มอัตราเบี้ยใหม่</t>
  </si>
  <si>
    <t>ปรับช่วงทุน และเบี้ยใหม่</t>
  </si>
  <si>
    <t>2 เทเวศคุ้มกัน
3 เทเวศคุ้มกัน</t>
  </si>
  <si>
    <t>ป้ายแดงกระบะจดเก๋ง-110</t>
  </si>
  <si>
    <t>เพิ่มเบี้ย 1500</t>
  </si>
  <si>
    <t>ลดเบี้ย                       ***  ทุน 100,000 = 3++ , 2+ , 2++  
(เฉพาะ แบบไม่มี Flood) ***  ทุน 200,000 = 3+ , 3++ , 2+ , 2++ (รถกระบะ และโดยสาร เพิ่มทุนจาก 180,000 เป็น 200,000)</t>
  </si>
  <si>
    <t>( x = ไม่เปลี่ยนแปลง )</t>
  </si>
  <si>
    <t>เพิ่มเบี้ย 1,000-1,500
(จาก เบี้ยกระบะบรรทุก ปี 2014 - เดิม)</t>
  </si>
  <si>
    <t>เดิม : แยก 4 ปี และ 5-7 ปี
ใหม่ : 4-7 ปี ราคาเดียวกัน
เพิ่มเบี้ย 500-1000</t>
  </si>
  <si>
    <t>เดิม : แยก 4 ปี และ 5-7 ปี
ใหม่ : 4-7 ปี ราคาเดียวกัน
(4 ปีเบี้ยลดลง 5-7 ปี เบี้ยเพิ่มขึ้น)</t>
  </si>
  <si>
    <t>เปรียบทียบจากอัตราเบี้ยกระบะบรรทุก ปี 2014</t>
  </si>
  <si>
    <t>Accord และ Civic ใช้อัตราเบี้ยเดียวกัน 
โดย Accord ปรับเบี้ยเพิ่มขึ้น 1500-2000   และ CIVIC ปรับขึ้น 500</t>
  </si>
  <si>
    <t xml:space="preserve">Accord และ Civic ใช้อัตราเบี้ยเดียวกัน </t>
  </si>
  <si>
    <t>ป้ายแดงกระบะบรรทุก</t>
  </si>
  <si>
    <t>ยื่นขอประเภทกรมธรรม์ใหม่ เริ่มขาย มค. 2558</t>
  </si>
  <si>
    <t>CELERIO</t>
  </si>
  <si>
    <t>ปี 2015 ย้าย Mitsubishi SPACE WAGON มาอยู่กลุ่ม 3</t>
  </si>
  <si>
    <t>910,000-1,000,000</t>
  </si>
  <si>
    <t>1,050,000-1,100,000</t>
  </si>
  <si>
    <t>1,150,000-1,200,000</t>
  </si>
  <si>
    <t>1,250,000-1,300,000</t>
  </si>
  <si>
    <t>Pick Up (กระบะบรรทุก)</t>
  </si>
  <si>
    <t>รุ่นรถ B : Single Price ทุนไม่เกิน 400,000 เบี้ย 13,500</t>
  </si>
  <si>
    <t>รุ่นรถ A : Single Price ทุนไม่เกิน 400,000 เบี้ย 12,500</t>
  </si>
  <si>
    <t>March / Mirage / Attrage / Brio</t>
  </si>
  <si>
    <t>Almara /Swift /Celerio / Yaris 1.2</t>
  </si>
  <si>
    <t>ISUZU Pick Up 
(กระบะบรรทุก)</t>
  </si>
  <si>
    <t>Eco Car
(เครื่องไม่เกิน 1.2 CC)</t>
  </si>
  <si>
    <t>กลุ่ม 4 B</t>
  </si>
  <si>
    <r>
      <t>Toyata / Nissan / Suzuki /</t>
    </r>
    <r>
      <rPr>
        <b/>
        <sz val="10"/>
        <color rgb="FF002060"/>
        <rFont val="Tahoma"/>
        <family val="2"/>
      </rPr>
      <t xml:space="preserve"> เพิ่ม HONDA : FREED</t>
    </r>
  </si>
  <si>
    <t>Mitsu Lancer / Ford Focus /Chev Optra</t>
  </si>
  <si>
    <t>เพิ่มช่วงทุน 650,000-740,000
และ 750,000-840,000 ใหม่</t>
  </si>
  <si>
    <t>เพิ่มช่วงทุนถึง 1,250,000
และปรับช่วงทุน 910,00-1,00,000 ใหม่</t>
  </si>
  <si>
    <t>กลุ่ม 3 SUV และ Isuzu จดเก๋ง (เดิม-6 รุ่นพิเศษ)</t>
  </si>
  <si>
    <t>เพิ่ม Honda CR-V HR-V /Mazda CX5 /Nissan X-Trail</t>
  </si>
  <si>
    <t>กระบะจดเก๋ง -110</t>
  </si>
  <si>
    <t>เบี้ยสูงกว่า กลุ่ม 3 SUV และ Isuzu จดเก๋ง = 500 บาท</t>
  </si>
  <si>
    <t>เพิ่มช่วงทุนถึง 1,250,000
และปรับเบี้ย ทุน 910,00-1,00,000 ใหม่</t>
  </si>
  <si>
    <t>เพิ่มช่วงทุน 650,000-740,000
และ 750,000-840,000 ปรับเบี้ยใหม่</t>
  </si>
  <si>
    <t>เบี้ยสูงกว่า กลุ่ม 4 A = 1,000 บาท</t>
  </si>
  <si>
    <t>เพิ่มเบี้ย 1,500</t>
  </si>
  <si>
    <t>เบี้ยสูงกว่า กลุ่ม 4 A 
= 1,000 บาท</t>
  </si>
  <si>
    <t>Accord ปรับขึ้น 3,000 
CIVIC ปรับขึ้น 2,000</t>
  </si>
  <si>
    <t>เพิ่ม Mitsui SPACE WAGON , Ford Eco Sport , SUBARU : XV , HYUNDAI : Elantra</t>
  </si>
  <si>
    <t>กลุ่ม 2 Benz และ VOLVO</t>
  </si>
  <si>
    <t>กลุ่ม 2 BMW</t>
  </si>
  <si>
    <t>อัตราเบี้ย สำหรับรถ 2-10 ปี</t>
  </si>
  <si>
    <t>อัตราเบี้ย สำหรับรถ 2-7 ปี</t>
  </si>
  <si>
    <t>จัดรุ่นรถใหม่ อิงตาม กลุ่ม 4A และ กลุ่ม 4B</t>
  </si>
  <si>
    <t>ซ่อมอู่ เบี้ยคงเดิม</t>
  </si>
  <si>
    <t>ซ่อมอู่ : เพิ่มช่วงทุนถึง 1,400,000 และปรับทุน 1,000,00-1,200,000 ใหม่ เบี้ยลดลง</t>
  </si>
  <si>
    <t>จัดรุ่นรถใหม่ อิงตาม 3A และ 3B</t>
  </si>
  <si>
    <t>กลุ่ม 5</t>
  </si>
  <si>
    <t>ปรับเบี้ยใหม่</t>
  </si>
  <si>
    <t>ปรับเหลือเล่มเบี้ยเดียว (จากเดิมที่แยกเบี้ย ยี่ห้อทั่วไปและ Honda)
โดยรถยี่ห้อทั่วไป เบี้ยเพิ่มขึ้น 500 บาท และ รถยี่ห้อ Honda เบี้ยลดลง 500 บาท</t>
  </si>
  <si>
    <t>ปรับเหลือเล่มเบี้ยเดียว (จากเดิมที่แยกเบี้ย ยี่ห้อทั่วไปและ Honda)</t>
  </si>
  <si>
    <t>รวมรุ่นรถเหลือเบี้ย Rate เดียว</t>
  </si>
  <si>
    <t>ซ่อมอู่ ปรับเหลือเบี้ย rate เดียว (โดยคงเดิม-ใช้เบี้ยของป้ายแดง กลุ่ม 5 ทั่วไป)</t>
  </si>
  <si>
    <r>
      <t xml:space="preserve">กลุ่ม 4 A </t>
    </r>
    <r>
      <rPr>
        <b/>
        <sz val="9"/>
        <color rgb="FF002060"/>
        <rFont val="Tahoma"/>
        <family val="2"/>
      </rPr>
      <t>(เดิม-กลุ่ม4 ทั่วไป)</t>
    </r>
  </si>
  <si>
    <r>
      <t xml:space="preserve">กลุ่ม 3 A </t>
    </r>
    <r>
      <rPr>
        <b/>
        <sz val="9"/>
        <color rgb="FF002060"/>
        <rFont val="Tahoma"/>
        <family val="2"/>
      </rPr>
      <t>(เดิม-กลุ่ม3 ทั่วไป)</t>
    </r>
  </si>
  <si>
    <r>
      <t xml:space="preserve">กลุ่ม 3 B </t>
    </r>
    <r>
      <rPr>
        <b/>
        <sz val="9"/>
        <color rgb="FF002060"/>
        <rFont val="Tahoma"/>
        <family val="2"/>
      </rPr>
      <t>(เดิม-กลุ่ม 3 civic)</t>
    </r>
  </si>
  <si>
    <t>สรุปอัตราเบี้ยรถยนต์ปี 2015 มีผล 1 มิถุนายน 2558</t>
  </si>
  <si>
    <t>update 21.4.2015</t>
  </si>
  <si>
    <t>510,000-600,000</t>
  </si>
  <si>
    <t>อายุ
4-7 ปี
และ
อายุ
8-15 ปี</t>
  </si>
  <si>
    <t>410,000-500,000</t>
  </si>
  <si>
    <t>410,000-550,000</t>
  </si>
  <si>
    <t>ไม่เกิน 300,000</t>
  </si>
  <si>
    <t>510,000-700,000</t>
  </si>
  <si>
    <t>อายุรถ 2 - 3 ปี</t>
  </si>
  <si>
    <t>อายุรถ 4-7 ปี</t>
  </si>
  <si>
    <t>อายุรถ 8-15 ปี</t>
  </si>
  <si>
    <t xml:space="preserve">อายุรถ 2 - 3 ปี </t>
  </si>
  <si>
    <r>
      <t xml:space="preserve">หมายเหตุ </t>
    </r>
    <r>
      <rPr>
        <b/>
        <u/>
        <sz val="22"/>
        <color rgb="FF002060"/>
        <rFont val="Cambria"/>
        <family val="1"/>
        <charset val="222"/>
      </rPr>
      <t xml:space="preserve">: </t>
    </r>
  </si>
  <si>
    <t>2,000,000-1,550,000</t>
  </si>
  <si>
    <t>1. อัตราเบี้ยประกันภัย สำหรับรถ BMW  รุ่นตามที่กำหนด กรณีเป็นรถรุ่นอื่นๆ นอกเหนือจากที่ระบุ ขอความกรุณาติดต่อฝ่ายรับประกันภัยรถยนต์ฯ อีกครั้ง</t>
  </si>
  <si>
    <t>Ciaz 1.2</t>
  </si>
  <si>
    <t>Update  1/9/2015</t>
  </si>
  <si>
    <t>รายละเอียด</t>
  </si>
  <si>
    <t xml:space="preserve">ERTIGA  </t>
  </si>
  <si>
    <t>อายุ 4-15 ปี</t>
  </si>
  <si>
    <t xml:space="preserve">AVANZA ,VIOS, YARIS (1.5) </t>
  </si>
  <si>
    <t>AVEO, SONIC , SPIN</t>
  </si>
  <si>
    <r>
      <rPr>
        <b/>
        <sz val="14"/>
        <color rgb="FF0000FF"/>
        <rFont val="Tahoma"/>
        <family val="2"/>
        <scheme val="minor"/>
      </rPr>
      <t xml:space="preserve">ประเภท 1 </t>
    </r>
    <r>
      <rPr>
        <b/>
        <sz val="12"/>
        <color rgb="FF0000FF"/>
        <rFont val="Tahoma"/>
        <family val="2"/>
        <scheme val="minor"/>
      </rPr>
      <t xml:space="preserve">
DEVES PLATINUM</t>
    </r>
  </si>
  <si>
    <t xml:space="preserve">CITY </t>
  </si>
  <si>
    <t xml:space="preserve">JAZZ </t>
  </si>
  <si>
    <t>JAZZ HYBIRD</t>
  </si>
  <si>
    <t>MOBILIO 1.5</t>
  </si>
  <si>
    <t>อายุ 2-7 ปี</t>
  </si>
  <si>
    <t>ALTIS</t>
  </si>
  <si>
    <t>อายุ 8-15 ปี</t>
  </si>
  <si>
    <t xml:space="preserve">APV , SX-4   </t>
  </si>
  <si>
    <t>Freed</t>
  </si>
  <si>
    <t>อายุ 2-15 ปี</t>
  </si>
  <si>
    <t xml:space="preserve">X-TRAIL  </t>
  </si>
  <si>
    <t>MU-7, MU-X</t>
  </si>
  <si>
    <t xml:space="preserve">TIIDA, JUKE, </t>
  </si>
  <si>
    <t xml:space="preserve">PULSAR, SYLPHY, </t>
  </si>
  <si>
    <t>GRAND VITARA</t>
  </si>
  <si>
    <t>ESCAPE , EVEREST, ECO SPORT</t>
  </si>
  <si>
    <t xml:space="preserve"> Elantra</t>
  </si>
  <si>
    <t>3 , 5</t>
  </si>
  <si>
    <t>ไม่เกิน 600,000</t>
  </si>
  <si>
    <t>3. การคุ้มครองอุปกรณ์ตกแต่งเพิ่มเติม (ไม่คุ้มครองสติ๊กเกอร์ และ อุปกรณ์ตกแต่งพิเศษ เช่น เคฟลาร์(cafla) , ตู้ติดเครื่องทำความเย็น เป็นต้น)</t>
  </si>
  <si>
    <t xml:space="preserve">ประเภท 1 </t>
  </si>
  <si>
    <t>เวลาเอาสุทธิใส่ตารางให้ตัวแทน ไม่ต้อง ลบ 1 // แต่เวลา เอาไปใส่สูตรคำนวณย้อนกลับของ ปอ ต้อง + 1 ไม่งั้น คำนวณแล้วเบี้ยจะไม่ตรง !!!!!!</t>
  </si>
  <si>
    <t>หรือ ว่า ถ้าเบี้ยรวมมีจุด ทศนิยม ให้ใช้ ตารางเขียว // ถ้าเบี้ยรวมไม่มีจุดทศนิยม ให้ใช้ตาราง ส้ม</t>
  </si>
  <si>
    <t>สุทธิลบ 1</t>
  </si>
  <si>
    <t xml:space="preserve">    เบี้ยรวม</t>
  </si>
  <si>
    <t>Compare แบบ สุทธิ -1 กับ ไม่ลบ</t>
  </si>
  <si>
    <t>ใส่สูตร=A</t>
  </si>
  <si>
    <t>**ลบเฉพาะ cell T+U</t>
  </si>
  <si>
    <t>สูตร สุทธิ=T</t>
  </si>
  <si>
    <t>ความคุ้มครอง</t>
  </si>
  <si>
    <t>1. ความรับผิดชอบต่อบุคคลภายนอก</t>
  </si>
  <si>
    <t>1.1 ความรับผิดชอบต่อความบาดเจ็บ/เสียชีวิต</t>
  </si>
  <si>
    <t xml:space="preserve">      ของบุคคลภายนอก</t>
  </si>
  <si>
    <t>1.2 ความรับผิดชอบต่อทรัพย์สินบุคคลภายนอก</t>
  </si>
  <si>
    <t>2. ความรับผิดชอบต่อรถประกัน</t>
  </si>
  <si>
    <t>2.1 ความเสียหายต่อตัวรถยนต์ที่เอาประกัน</t>
  </si>
  <si>
    <t>ตามทุนประกัน</t>
  </si>
  <si>
    <t>2.2 กรณีรถยนต์สูญหาย/ไฟไหม้</t>
  </si>
  <si>
    <t>ความคุ้มครองตามเอกสารแนบท้าย</t>
  </si>
  <si>
    <t>1.ประกันภัยอุบัติเหตุส่วนบุคคล</t>
  </si>
  <si>
    <t>2.ค่ารักษาพยาบาล</t>
  </si>
  <si>
    <t>3.การประกันตัวผู้ขับขี่</t>
  </si>
  <si>
    <t>จำนวนที่นั่ง</t>
  </si>
  <si>
    <t>5 ที่นั่ง</t>
  </si>
  <si>
    <t>ความคุ้มครองพิเศษ</t>
  </si>
  <si>
    <t>ทรัพย์สินในรถที่เสียหายจากอุบัติเหตุ</t>
  </si>
  <si>
    <t>Roadside Service</t>
  </si>
  <si>
    <t>ü</t>
  </si>
  <si>
    <r>
      <t xml:space="preserve">หมายเหตุ </t>
    </r>
    <r>
      <rPr>
        <b/>
        <u/>
        <sz val="24"/>
        <color rgb="FF002060"/>
        <rFont val="Cambria"/>
        <family val="1"/>
        <charset val="222"/>
      </rPr>
      <t xml:space="preserve">: </t>
    </r>
  </si>
  <si>
    <t>ไม่จำกัดอายุรถ</t>
  </si>
  <si>
    <t>รถโดยสาร</t>
  </si>
  <si>
    <t xml:space="preserve">รถโดยสาร </t>
  </si>
  <si>
    <r>
      <t xml:space="preserve">3+
</t>
    </r>
    <r>
      <rPr>
        <b/>
        <sz val="14"/>
        <color rgb="FF002060"/>
        <rFont val="Tahoma"/>
        <family val="2"/>
      </rPr>
      <t>[มีค่าเสียหายส่วนแรก 2,000 บาท]</t>
    </r>
  </si>
  <si>
    <r>
      <t xml:space="preserve">2+ 
</t>
    </r>
    <r>
      <rPr>
        <b/>
        <sz val="14"/>
        <color rgb="FF002060"/>
        <rFont val="Tahoma"/>
        <family val="2"/>
      </rPr>
      <t>[มีค่าเสียหายส่วนแรก 2,000 บาท]</t>
    </r>
  </si>
  <si>
    <t xml:space="preserve">คุ้มครองจัดซ่อมความเสียหายต่อตัวรถยนต์คันเอาประกันภัย 100,000 บาท </t>
  </si>
  <si>
    <t>กรณีเกิดอุบัติเหตุจากการประมาทของคู่กรณี โดยมีคู่กรณียอมรับผิด</t>
  </si>
  <si>
    <t>1. อัตราเบี้ยประกันภัย สำหรับรถใช้งานส่วนบุคคล สงวนสิทธิ์ไม่รับรถยนต์รับจ้าง รถให้เช่า รถแต่ง รถดัดแปลง รถขนส่ง</t>
  </si>
  <si>
    <t xml:space="preserve"> หรือ รับขนส่งสินค้าที่มีความเสี่ยงภัยสูง  เช่น เชื้อเพลิง กรด แก๊ส เป็นต้น</t>
  </si>
  <si>
    <r>
      <rPr>
        <b/>
        <sz val="14"/>
        <color rgb="FF002060"/>
        <rFont val="Tahoma"/>
        <family val="2"/>
      </rPr>
      <t>คุ้มครองกรณีรถยนต์สูญหาย/ไฟไหม้ 200,000 บาท</t>
    </r>
    <r>
      <rPr>
        <sz val="12"/>
        <color rgb="FF002060"/>
        <rFont val="Tahoma"/>
        <family val="2"/>
      </rPr>
      <t xml:space="preserve">
</t>
    </r>
    <r>
      <rPr>
        <sz val="16"/>
        <color rgb="FF002060"/>
        <rFont val="Tahoma"/>
        <family val="2"/>
      </rPr>
      <t>รับรถ 2 - 15 ปี</t>
    </r>
  </si>
  <si>
    <t>เงื่อนไขความคุ้มครอง:</t>
  </si>
  <si>
    <t> เบี้ยรวม</t>
  </si>
  <si>
    <t>3 เทเวศคุ้มกัน</t>
  </si>
  <si>
    <t>2 เทเวศคุ้มกัน</t>
  </si>
  <si>
    <t>ป.3 Fix Rate</t>
  </si>
  <si>
    <t>ป.3 ความคุ้มครองสูง</t>
  </si>
  <si>
    <r>
      <t>1.</t>
    </r>
    <r>
      <rPr>
        <b/>
        <sz val="14"/>
        <color rgb="FF002060"/>
        <rFont val="Times New Roman"/>
        <family val="1"/>
      </rPr>
      <t xml:space="preserve">  </t>
    </r>
    <r>
      <rPr>
        <b/>
        <u/>
        <sz val="14"/>
        <color rgb="FF002060"/>
        <rFont val="Tahoma"/>
        <family val="2"/>
      </rPr>
      <t xml:space="preserve">กรณีซ่อมห้าง </t>
    </r>
  </si>
  <si>
    <r>
      <t xml:space="preserve">2. </t>
    </r>
    <r>
      <rPr>
        <b/>
        <u/>
        <sz val="14"/>
        <color rgb="FF002060"/>
        <rFont val="Tahoma"/>
        <family val="2"/>
      </rPr>
      <t>กรณีซ่อมอู่</t>
    </r>
  </si>
  <si>
    <t xml:space="preserve">   รถเก๋ง กลุ่ม 2 (บางรุ่น) -  5 และ รถกระบะ</t>
  </si>
  <si>
    <t>เทเวศ One Plus</t>
  </si>
  <si>
    <t>แจ้งหยุดขับ-ไม่ได้ใช้รถ</t>
  </si>
  <si>
    <t>30 วัน [สะสมได้]</t>
  </si>
  <si>
    <t>5,000 บาท</t>
  </si>
  <si>
    <t>เทเวศ One Plus
หยุดขับรับเพิ่ม</t>
  </si>
  <si>
    <t xml:space="preserve">                       Brio
               ไม่เกิน 400,000</t>
  </si>
  <si>
    <t>ECO Car ไม่เกิน 400,000</t>
  </si>
  <si>
    <t>Swift,Celerio,Ciaz</t>
  </si>
  <si>
    <t>Yaris 1.2</t>
  </si>
  <si>
    <t>Mirage</t>
  </si>
  <si>
    <t>Attrage</t>
  </si>
  <si>
    <t>March,
Almera</t>
  </si>
  <si>
    <t>ประกันชั้น 1 บวก บวกอะไรให้ ........</t>
  </si>
  <si>
    <t>บวก.... ส่วนลด เมื่อแจ้งไม่ใช้รถ</t>
  </si>
  <si>
    <t>บวก.... ประกันทรัพย์สินในรถให้</t>
  </si>
  <si>
    <t>บวก.... บริการช่วยเหลือฉุกเฉิน</t>
  </si>
  <si>
    <t xml:space="preserve">อัพเกรดจากประกันชั้น 1 </t>
  </si>
  <si>
    <t>เป็น เทเวศ One Plus</t>
  </si>
  <si>
    <t>เบี้ยเพิ่มนิดเดียว บวกความคุ้มครองให้เพียบ</t>
  </si>
  <si>
    <t xml:space="preserve">       บวก.... ความคุ้มครอง เพิ่มขึ้นเป็นแสน</t>
  </si>
  <si>
    <t>หมายเหตุ :</t>
  </si>
  <si>
    <t>1. Campaign สำหรับรถยนต์รหัส 110 ที่เป็น SEDAN และ SUV เท่านั้น (ไม่รวมกระบะจดเก๋ง และรถกระบะบรรทุก)</t>
  </si>
  <si>
    <t>2. รับรถอายุไม่เกิน 7 ปี</t>
  </si>
  <si>
    <t xml:space="preserve">3. กรณีเป็นลูกค้าต่ออายุ หากเข้าเงื่อนไขข้อ 1 และ 2 สามารถเข้าร่วม Campaign ได้ โดยจ่ายเบี้ยเพิ่ม 1,000 บาท </t>
  </si>
  <si>
    <t>บริการที่ได้รับ :</t>
  </si>
  <si>
    <t>โดยจะคิดเงินคืนให้ตามจำนวนวันที่ลูกค้าแจ้งไม่ได้ใช้รถ ซึ่งเงินคืนนี้เพื่อใช้ลดเบี้ยประกันภัยรถยนต์ เมื่อลูกค้าต่ออายุกรมธรรม์กับบริษัทในปีต่อไป</t>
  </si>
  <si>
    <t xml:space="preserve">โดยเลือกเป็น บริการรถยก 20 กิโลเมตรแรกฟรี [กิโลเมตรต่อไป มีค่าบริการกิโลละ 30 บาท] </t>
  </si>
  <si>
    <t xml:space="preserve">หรือ ค่าบริการช่างซ่อมรถฉุกเฉิน 500.-บาท/ครั้ง </t>
  </si>
  <si>
    <t>หรือ ค่าบริการจัดส่งน้ำมัน กรณีฉุกเฉิน (ไม่รวมค่าน้ำมัน) 500.-บาท/ครั้ง</t>
  </si>
  <si>
    <t xml:space="preserve">2. รับความคุ้มครองเพิ่ม : </t>
  </si>
  <si>
    <t xml:space="preserve">เพิ่มความคุ้มครองอุบัติเหตุส่วนบุคคล (PA) อีก 400,000 UP เป็น 500,000 บาท </t>
  </si>
  <si>
    <t xml:space="preserve">เพิ่มความคุ้มครองทรัพย์สินบุคคลภายนอก อีก 2,500,000 UP เป็น 5,000,000 บาท </t>
  </si>
  <si>
    <t>เพิ่มความคุ้มครองประกันตัวผู้ขับขี่ อีก 200,000  UP เป็น 500,000 บาท</t>
  </si>
  <si>
    <r>
      <rPr>
        <b/>
        <sz val="9"/>
        <color rgb="FF002060"/>
        <rFont val="Tahoma"/>
        <family val="2"/>
        <scheme val="major"/>
      </rPr>
      <t>1. แจ้งหยุดขับ-ไม่ได้ใช้รถ</t>
    </r>
    <r>
      <rPr>
        <sz val="9"/>
        <color rgb="FF002060"/>
        <rFont val="Tahoma"/>
        <family val="2"/>
        <scheme val="major"/>
      </rPr>
      <t xml:space="preserve"> : แจ้งหยุดเริ่มต้นได้ตั้งแต่ 1 วัน และสามารถสะสมรวมกันได้ 30 วัน ต่อ 1 ปีกรมธรรม์ </t>
    </r>
  </si>
  <si>
    <r>
      <rPr>
        <b/>
        <sz val="9"/>
        <color rgb="FF002060"/>
        <rFont val="Tahoma"/>
        <family val="2"/>
        <scheme val="major"/>
      </rPr>
      <t>3. ให้ความคุ้มครองทรัพย์สินในรถ</t>
    </r>
    <r>
      <rPr>
        <sz val="9"/>
        <color rgb="FF002060"/>
        <rFont val="Tahoma"/>
        <family val="2"/>
        <scheme val="major"/>
      </rPr>
      <t xml:space="preserve">ที่เสียหายจากอุบัติเหตุ (ปรากฏซากให้เห็น) ในวงเงินไม่เกิน 5,000 บาท </t>
    </r>
  </si>
  <si>
    <r>
      <rPr>
        <b/>
        <sz val="9"/>
        <color rgb="FF002060"/>
        <rFont val="Tahoma"/>
        <family val="2"/>
        <scheme val="major"/>
      </rPr>
      <t xml:space="preserve">4. บริการช่วยเหลือฉุกเฉิน roadside service </t>
    </r>
    <r>
      <rPr>
        <sz val="9"/>
        <color rgb="FF002060"/>
        <rFont val="Tahoma"/>
        <family val="2"/>
        <scheme val="major"/>
      </rPr>
      <t>1 ครั้ง/ต่อปี แจ้งได้ที่ Deves CallCenter 02-6704444  กด 4</t>
    </r>
  </si>
  <si>
    <t>A1-2017 : 1.01.2017</t>
  </si>
  <si>
    <t>โดยทุนประกันไม่เกินช่วงทุนที่กำหนดไว้</t>
  </si>
  <si>
    <t>No.</t>
  </si>
  <si>
    <t>Campaign</t>
  </si>
  <si>
    <t>เล่มเบี้ย</t>
  </si>
  <si>
    <t xml:space="preserve">Group กลุ่ม 5 </t>
  </si>
  <si>
    <t>Group กลุ่ม 4</t>
  </si>
  <si>
    <t>Group กลุ่ม 3</t>
  </si>
  <si>
    <t>Group กลุ่ม 2</t>
  </si>
  <si>
    <t>Group กระบะ</t>
  </si>
  <si>
    <t>BR-V</t>
  </si>
  <si>
    <t>CX-5 , CX-3</t>
  </si>
  <si>
    <t>กระบะจดเก๋ง</t>
  </si>
  <si>
    <t xml:space="preserve"> PICK UP  ไม่ต่อเติม</t>
  </si>
  <si>
    <t xml:space="preserve"> PICK UP   ต่อเติม</t>
  </si>
  <si>
    <t xml:space="preserve">หมายเหตุ : </t>
  </si>
  <si>
    <t xml:space="preserve">     D-MAX    จดบรรทุก</t>
  </si>
  <si>
    <t xml:space="preserve">     D-MAX    จดเก๋ง</t>
  </si>
  <si>
    <t xml:space="preserve">1. อัตราเบี้ยเฉพาะรถกระบะ ISUZU ที่จดเก๋งส่วนบุคคล ( รหัส 110 รถนั่งไม่เกิน 7 ที่นั่ง) 
</t>
  </si>
  <si>
    <t>เป็นโครงเหล็ก คอก หลังคา หรือตู้แห้ง โดยกำหนดความสูงของโครงเหล็ก หรือตู้แห้ง ไม่เกิน 1 เมตร จากหัวเก๋ง</t>
  </si>
  <si>
    <t xml:space="preserve"> PICK UP   ต่อเติม </t>
  </si>
  <si>
    <t>5.  ฝ่ายรับประกันภัยรถยนต์ ขอสงวนสิทธิ์ในการพิจารณาปรับเปลี่ยนเบี้ยประกันและกำหนดระยะเวลาการใช้ Campaign ตามความเหมาะสม</t>
  </si>
  <si>
    <t>A1-2017 : 1.03.2017</t>
  </si>
  <si>
    <t>5. ระยเวลา Campaign ถึง 31 ธันวาคม 2560</t>
  </si>
  <si>
    <t>6.  ฝ่ายรับประกันภัยรถยนต์ ขอสงวนสิทธิ์ในการพิจารณาปรับเปลี่ยนเบี้ยและกำหนดระยะเวลาการใช้ Campaing ตามความเหมาะสม</t>
  </si>
  <si>
    <t>2. ระยเวลา Campaign ถึง 31 ธันวาคม 2560</t>
  </si>
  <si>
    <t>3.  ฝ่ายรับประกันภัยรถยนต์ ขอสงวนสิทธิ์ในการพิจารณาปรับเปลี่ยนเบี้ยประกันและกำหนดระยะเวลาการใช้ Campaign ตามความเหมาะสม</t>
  </si>
  <si>
    <t>ตามความเหมาะสม</t>
  </si>
  <si>
    <t xml:space="preserve">4.  ฝ่ายรับประกันภัยรถยนต์ ขอสงวนสิทธิ์ในการพิจารณาปรับเปลี่ยนเบี้ยประกันและกำหนดระยะเวลาการใช้ Campaign </t>
  </si>
  <si>
    <t>3. ระยเวลา Campaign ถึง 31 ธันวาคม 2560</t>
  </si>
  <si>
    <t xml:space="preserve">6.  ฝ่ายรับประกันภัยรถยนต์ ขอสงวนสิทธิ์ในการพิจารณาปรับเปลี่ยนเบี้ยประกันและกำหนดระยะเวลาการใช้ Campaign </t>
  </si>
  <si>
    <r>
      <rPr>
        <b/>
        <sz val="18"/>
        <color rgb="FF0000FF"/>
        <rFont val="Tahoma"/>
        <family val="2"/>
      </rPr>
      <t>3+</t>
    </r>
    <r>
      <rPr>
        <b/>
        <sz val="14"/>
        <color rgb="FF0000FF"/>
        <rFont val="Tahoma"/>
        <family val="2"/>
      </rPr>
      <t xml:space="preserve">
[มีค่าเสียหายส่วนแรก 2,000 บาท]</t>
    </r>
  </si>
  <si>
    <r>
      <rPr>
        <b/>
        <sz val="18"/>
        <color rgb="FF0000FF"/>
        <rFont val="Tahoma"/>
        <family val="2"/>
      </rPr>
      <t xml:space="preserve">2+ </t>
    </r>
    <r>
      <rPr>
        <b/>
        <sz val="14"/>
        <color rgb="FF0000FF"/>
        <rFont val="Tahoma"/>
        <family val="2"/>
      </rPr>
      <t xml:space="preserve">
[มีค่าเสียหายส่วนแรก 2,000 บาท]</t>
    </r>
  </si>
  <si>
    <t>ความรับผิดชอบต่อชีวิต ร่างกาย บุคคลภายนอก</t>
  </si>
  <si>
    <t>1,000,000  บาท/คน</t>
  </si>
  <si>
    <t>อุบัติเหตุส่วนบุคคล</t>
  </si>
  <si>
    <t xml:space="preserve">100,000  บาท/คน </t>
  </si>
  <si>
    <t>รถเก๋ง 1 + 4</t>
  </si>
  <si>
    <t>10,000,000  บาท/ครั้ง</t>
  </si>
  <si>
    <t>ค่ารักษาพยาบาล</t>
  </si>
  <si>
    <t>100,000  บาท/ครั้ง</t>
  </si>
  <si>
    <t>รถกระบะ 1 + 4</t>
  </si>
  <si>
    <t>ความรับผิดชอบต่อทรัพย์สิน บุคคลภายนอก</t>
  </si>
  <si>
    <t>1,000,000  บาท/ครั้ง</t>
  </si>
  <si>
    <t>ประกันตัวผู้ขับขี่</t>
  </si>
  <si>
    <t>300,000  บาท/ครั้ง</t>
  </si>
  <si>
    <r>
      <t xml:space="preserve">สรุปอัตราเบี้ยรถยนต์ A1-2017 </t>
    </r>
    <r>
      <rPr>
        <b/>
        <sz val="14"/>
        <color rgb="FF0000FF"/>
        <rFont val="Tahoma"/>
        <family val="2"/>
        <scheme val="minor"/>
      </rPr>
      <t>[เริ่ม 1 มีนาคม  2560]</t>
    </r>
  </si>
  <si>
    <t>5. ระยเวลา Campaign ถึง วันที่ 30  ธันวาคม 2560</t>
  </si>
  <si>
    <t>6. ฝ่ายรับประกันภัยรถยนต์ ขอสงวนสิทธิ์ในการพิจารณาปรับเปลี่ยนเบี้ยและกำหนดระยะเวลาการใช้ Campaing ตามความเหมาะสม</t>
  </si>
  <si>
    <r>
      <rPr>
        <b/>
        <sz val="22"/>
        <color indexed="18"/>
        <rFont val="Tahoma"/>
        <family val="2"/>
        <scheme val="minor"/>
      </rPr>
      <t>1. อัตราเบี้ยเฉพาะรถกระบะ ISUZU  จดบรรทุก (ไม่เกิน 4 ตัน ) ได้ทั้งแบบไม่ต่อเติมกระบะท้ายและท้ายกระบะต่อเติมโครงเหล็ก</t>
    </r>
    <r>
      <rPr>
        <sz val="22"/>
        <color indexed="18"/>
        <rFont val="Tahoma"/>
        <family val="2"/>
        <scheme val="minor"/>
      </rPr>
      <t xml:space="preserve">
</t>
    </r>
  </si>
  <si>
    <r>
      <t xml:space="preserve">คอก หลังคา ตู้แห้ง  </t>
    </r>
    <r>
      <rPr>
        <b/>
        <sz val="22"/>
        <color rgb="FF002060"/>
        <rFont val="Tahoma"/>
        <family val="2"/>
      </rPr>
      <t>โดยมีความสูงของโครงเหล็ก หรือตู้แห้ง ไม่เกิน 1 เมตร จากหัวเก๋ง</t>
    </r>
  </si>
  <si>
    <r>
      <rPr>
        <b/>
        <sz val="22"/>
        <color indexed="18"/>
        <rFont val="Tahoma"/>
        <family val="2"/>
        <scheme val="minor"/>
      </rPr>
      <t xml:space="preserve">1. อัตราเบี้ยสำหรับรถกระบะจดบรรทุก ทุกยี่ห้อ (ไม่เกิน 4 ตัน)  </t>
    </r>
    <r>
      <rPr>
        <b/>
        <sz val="22"/>
        <color rgb="FFFF0000"/>
        <rFont val="Tahoma"/>
        <family val="2"/>
        <scheme val="minor"/>
      </rPr>
      <t>ยกเว้นยี่ห้อ ISUZU</t>
    </r>
    <r>
      <rPr>
        <b/>
        <sz val="22"/>
        <color indexed="18"/>
        <rFont val="Tahoma"/>
        <family val="2"/>
        <scheme val="minor"/>
      </rPr>
      <t xml:space="preserve">  </t>
    </r>
    <r>
      <rPr>
        <b/>
        <sz val="22"/>
        <color rgb="FFFF0000"/>
        <rFont val="Tahoma"/>
        <family val="2"/>
        <scheme val="minor"/>
      </rPr>
      <t xml:space="preserve"> เฉพาะไม่ต่อเติมกระบะท้าย </t>
    </r>
    <r>
      <rPr>
        <sz val="22"/>
        <color indexed="18"/>
        <rFont val="Tahoma"/>
        <family val="2"/>
        <scheme val="minor"/>
      </rPr>
      <t xml:space="preserve">
</t>
    </r>
  </si>
  <si>
    <t>4. ระยะเวลา Campaign ถึง 31 ธันวาคม 2560</t>
  </si>
  <si>
    <r>
      <t xml:space="preserve">1. อัตราเบี้ยสำหรับรถกระบะที่จดเก๋งส่วนบุคคลทุกยี่ห้อ   (รถนั่งไม่เกิน 7 ที่นั่ง : รหัส 110) </t>
    </r>
    <r>
      <rPr>
        <b/>
        <sz val="22"/>
        <color rgb="FFFF0000"/>
        <rFont val="Tahoma"/>
        <family val="2"/>
        <scheme val="minor"/>
      </rPr>
      <t xml:space="preserve"> ยกเว้นยี่ห้อ ISUZU</t>
    </r>
    <r>
      <rPr>
        <b/>
        <sz val="22"/>
        <color indexed="18"/>
        <rFont val="Tahoma"/>
        <family val="2"/>
        <scheme val="minor"/>
      </rPr>
      <t xml:space="preserve">
</t>
    </r>
  </si>
  <si>
    <r>
      <t xml:space="preserve">1.  อัตราเบี้ยสำหรับรถกระบะจดบรรทุก ทุกยี่ห้อ (ไม่เกิน 4 ตัน) </t>
    </r>
    <r>
      <rPr>
        <b/>
        <sz val="22"/>
        <color rgb="FFFF0000"/>
        <rFont val="Tahoma"/>
        <family val="2"/>
        <scheme val="minor"/>
      </rPr>
      <t xml:space="preserve"> ยกเว้น ISUZU </t>
    </r>
    <r>
      <rPr>
        <b/>
        <sz val="22"/>
        <color indexed="18"/>
        <rFont val="Tahoma"/>
        <family val="2"/>
        <scheme val="minor"/>
      </rPr>
      <t xml:space="preserve">  </t>
    </r>
    <r>
      <rPr>
        <b/>
        <sz val="22"/>
        <color rgb="FFFF0000"/>
        <rFont val="Tahoma"/>
        <family val="2"/>
        <scheme val="minor"/>
      </rPr>
      <t xml:space="preserve">เฉพาะที่มีการต่อเติมท้ายกระบะ </t>
    </r>
  </si>
  <si>
    <t xml:space="preserve">                                    CRUZE , CAPTIVA</t>
  </si>
  <si>
    <t>ปรับลดเบี้ยซ่อมอู่ 3,000.- บาท ทุกช่วง</t>
  </si>
  <si>
    <t xml:space="preserve">ปรับอัตราเบี้ยใหม่ </t>
  </si>
  <si>
    <t>ปรับอัตราเบี้ยใหม่</t>
  </si>
  <si>
    <t>เพิ่ม TOYOTA INNOVA , HONDA  HR-V , CHEVROLET TRAILBLASER , MAZDA CX3</t>
  </si>
  <si>
    <t>เพิ่ม MG GS</t>
  </si>
  <si>
    <t>ใช้เบี้ยเดิม ของปี 2016 (เฉพาะซ่อมอู่)</t>
  </si>
  <si>
    <t>27.01.2017</t>
  </si>
  <si>
    <t>- รับประกันอายุรถไม่เกิน 15 ปี เฉพาะรถที่มีมูลค่าสูงกว่าทุนที่เอาประกันภัย ณ วันทำประกัน</t>
  </si>
  <si>
    <t xml:space="preserve"> ประเภทพลัส</t>
  </si>
  <si>
    <t>PLUS  เพิ่มทุน</t>
  </si>
  <si>
    <t xml:space="preserve">ขยายช่วงทุนประกัน250,000-400,000  สำหรับ รถเก๋งกลุ่ม 3-5 และกระบะ </t>
  </si>
  <si>
    <t>- ทุนประกันภัย 200,000.- บาท รับประกันไม่เกิน 15 ปี รับเฉพาะรถที่มีมูลค่าไม่ต่ำกว่า ราคา 250,000 บาท ณ วันทำประกัน</t>
  </si>
  <si>
    <t>- ทุนประกันภัย 200,000.- บาท รับประกันรถอายุไม่เกิน 15 ปี รับเฉพาะรถที่มีมูลค่าไม่ต่ำกว่า ราคา 250,000 บาท ณ วันทำประกัน</t>
  </si>
  <si>
    <t>- ทุนประกันภัย 250,000.- 400,000.- บาท รับประกันรถอายุไม่เกิน 15 ปี รับเฉพาะรถที่มีมูลค่าสูงกว่าทุนที่เอาประกันภัย</t>
  </si>
  <si>
    <t>กลุ่ม 2 : BMW ( BMW)</t>
  </si>
  <si>
    <t>SIEATA</t>
  </si>
  <si>
    <t>เพิ่ม TOYOTA SIEATA</t>
  </si>
  <si>
    <t>รวม HONDA FREED</t>
  </si>
  <si>
    <t>เพิ่ม TOYOTA VILLFIRE</t>
  </si>
  <si>
    <t>* ยกเว้น HONDA FREED</t>
  </si>
  <si>
    <t>กลุ่ม 2 : Mercedes-Benz / Toyota Alphard, Villfire / Lexus/ VOLVO    ( Group 2)</t>
  </si>
  <si>
    <t xml:space="preserve"> WISH, SPORT CRUISER , PRIUS HYBIRD , CAMRY, CAMRY HYBRID</t>
  </si>
  <si>
    <t xml:space="preserve"> ISUZU  จดบรรทุก (ISUZU_PICKUP_320)</t>
  </si>
  <si>
    <t xml:space="preserve">     ISUZU จดเก๋ง      (ISUZU_CAR_110)</t>
  </si>
  <si>
    <t xml:space="preserve">                 : โดยอัตราประเภทอื่นๆ ยังคงเดิม</t>
  </si>
  <si>
    <t xml:space="preserve">             กลุ่ม 5 ยกเว้น Honda                         ( Group 5_ALL)</t>
  </si>
  <si>
    <t xml:space="preserve">                กลุ่ม 5  Honda                            ( Group 5 _Honda)</t>
  </si>
  <si>
    <t xml:space="preserve">                    Eco  Car                                    ( Group 5_Eco)</t>
  </si>
  <si>
    <t xml:space="preserve">                     กลุ่ม 4                                       ( Group 4_ALL)</t>
  </si>
  <si>
    <t xml:space="preserve">            SPECIAL SUV CAR                               ( SUV CAR)</t>
  </si>
  <si>
    <t xml:space="preserve">                  กลุ่ม 3 ทั่วไป                               ( Group 3_ALL)</t>
  </si>
  <si>
    <t xml:space="preserve">                กลุ่ม 3 Honda                              (Group 3_Honda)</t>
  </si>
  <si>
    <t xml:space="preserve">หมายเหตุ :  ประเภท 1  ปรับอัตราเบี้ยซ่อมห้างทุกเล่มเบี้ย ยกเว้น Group กลุ่ม 2 </t>
  </si>
  <si>
    <t>NON ISUZU จดกระบะ ( ต่อเติม)(NON_ISUZU_PICKUP_ADD)</t>
  </si>
  <si>
    <t>NON ISUZU จดกระบะ(ไม่ต่อเติม) (NON_ISUZU_PICKUP_NOADD)</t>
  </si>
  <si>
    <t>NON ISUZU จดเก๋ง(NON_ISUZU_CAR_110)</t>
  </si>
  <si>
    <t>6 , GS</t>
  </si>
</sst>
</file>

<file path=xl/styles.xml><?xml version="1.0" encoding="utf-8"?>
<styleSheet xmlns="http://schemas.openxmlformats.org/spreadsheetml/2006/main">
  <numFmts count="33">
    <numFmt numFmtId="43" formatCode="_-* #,##0.00_-;\-* #,##0.00_-;_-* &quot;-&quot;??_-;_-@_-"/>
    <numFmt numFmtId="187" formatCode="_-* #,##0_-;\-* #,##0_-;_-* &quot;-&quot;??_-;_-@_-"/>
    <numFmt numFmtId="188" formatCode="_-* #,##0.00_-;\-* #,##0.00_-;_-* \-??_-;_-@_-"/>
    <numFmt numFmtId="189" formatCode="_(* #,##0.00_);_(* \(#,##0.00\);_(* \-??_);_(@_)"/>
    <numFmt numFmtId="190" formatCode="General_)"/>
    <numFmt numFmtId="191" formatCode="_(* #,##0.00_);_(* \(#,##0.00\);_(* &quot;-&quot;??_);_(@_)"/>
    <numFmt numFmtId="192" formatCode="_(* #,##0_);_(* \(#,##0\);_(* \-_);_(@_)"/>
    <numFmt numFmtId="193" formatCode="\\#,##0.00;[Red]&quot;\-&quot;#,##0.00"/>
    <numFmt numFmtId="194" formatCode="\\#,##0;[Red]&quot;\-&quot;#,##0"/>
    <numFmt numFmtId="195" formatCode="_-* #,##0_-;\-* #,##0_-;_-* \-_-;_-@_-"/>
    <numFmt numFmtId="196" formatCode="_-* #,##0_-;&quot;\\-&quot;* #,##0_-;_-* \-_-;_-@_-"/>
    <numFmt numFmtId="197" formatCode="_-\\* #,##0.00_-;&quot;\\-\&quot;* #,##0.00_-;_-\\* \-??_-;_-@_-"/>
    <numFmt numFmtId="198" formatCode="#,##0.00\ &quot;F&quot;;\-#,##0.00\ &quot;F&quot;"/>
    <numFmt numFmtId="199" formatCode="_(&quot;$&quot;* #,##0.00_);_(&quot;$&quot;* \(#,##0.00\);_(&quot;$&quot;* &quot;-&quot;??_);_(@_)"/>
    <numFmt numFmtId="200" formatCode="\$#,##0\ ;&quot;($&quot;#,##0\)"/>
    <numFmt numFmtId="201" formatCode="dd\-mmm\-yy_)"/>
    <numFmt numFmtId="202" formatCode="0.0%"/>
    <numFmt numFmtId="203" formatCode="\$#,##0_);[Red]&quot;($&quot;#,##0\)"/>
    <numFmt numFmtId="204" formatCode="\$#,##0.00_);[Red]&quot;($&quot;#,##0.00\)"/>
    <numFmt numFmtId="205" formatCode="0.00_)"/>
    <numFmt numFmtId="208" formatCode="#,##0,"/>
    <numFmt numFmtId="209" formatCode="\\#,##0.00;[Red]&quot;-\&quot;#,##0.00"/>
    <numFmt numFmtId="210" formatCode="0.0_ "/>
    <numFmt numFmtId="211" formatCode="_ * #,##0.00_ ;_ * \-#,##0.00_ ;_ * \-??_ ;_ @_ "/>
    <numFmt numFmtId="212" formatCode="_ * #,##0_ ;_ * \-#,##0_ ;_ * \-_ ;_ @_ "/>
    <numFmt numFmtId="213" formatCode="_(\$* #,##0.00_);_(\$* \(#,##0.00\);_(\$* \-??_);_(@_)"/>
    <numFmt numFmtId="214" formatCode="_(\$* #,##0_);_(\$* \(#,##0\);_(\$* \-_);_(@_)"/>
    <numFmt numFmtId="215" formatCode="&quot;$&quot;#,##0_);[Red]\(&quot;$&quot;#,##0\)"/>
    <numFmt numFmtId="216" formatCode="&quot;$&quot;#,##0.00_);[Red]\(&quot;$&quot;#,##0.00\)"/>
    <numFmt numFmtId="217" formatCode="&quot;$&quot;#,##0_);\(&quot;$&quot;#,##0\)"/>
    <numFmt numFmtId="218" formatCode="&quot;$&quot;#,##0.00_);\(&quot;$&quot;#,##0.00\)"/>
    <numFmt numFmtId="219" formatCode="#,##0;[Red]#,##0"/>
    <numFmt numFmtId="220" formatCode="#,##0.00;[Red]#,##0.00"/>
  </numFmts>
  <fonts count="352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0"/>
      <name val="Tahoma"/>
      <family val="2"/>
    </font>
    <font>
      <b/>
      <sz val="10"/>
      <color rgb="FF002060"/>
      <name val="Tahoma"/>
      <family val="2"/>
    </font>
    <font>
      <sz val="8"/>
      <color rgb="FF002060"/>
      <name val="Tahoma"/>
      <family val="2"/>
      <scheme val="major"/>
    </font>
    <font>
      <sz val="10"/>
      <color rgb="FF002060"/>
      <name val="Tahoma"/>
      <family val="2"/>
    </font>
    <font>
      <sz val="11"/>
      <color rgb="FF002060"/>
      <name val="Tahoma"/>
      <family val="2"/>
      <scheme val="minor"/>
    </font>
    <font>
      <sz val="11"/>
      <color rgb="FF002060"/>
      <name val="Tahoma"/>
      <family val="2"/>
      <charset val="222"/>
      <scheme val="minor"/>
    </font>
    <font>
      <i/>
      <sz val="10"/>
      <color rgb="FF002060"/>
      <name val="Tahoma"/>
      <family val="2"/>
    </font>
    <font>
      <sz val="10"/>
      <color rgb="FF002060"/>
      <name val="Tahoma"/>
      <family val="2"/>
      <scheme val="major"/>
    </font>
    <font>
      <sz val="9"/>
      <color rgb="FF002060"/>
      <name val="Tahoma"/>
      <family val="2"/>
      <scheme val="major"/>
    </font>
    <font>
      <b/>
      <sz val="9"/>
      <color rgb="FF002060"/>
      <name val="Tahoma"/>
      <family val="2"/>
    </font>
    <font>
      <sz val="8"/>
      <color rgb="FF002060"/>
      <name val="Tahoma"/>
      <family val="2"/>
    </font>
    <font>
      <b/>
      <sz val="14"/>
      <color rgb="FF002060"/>
      <name val="Tahoma"/>
      <family val="2"/>
      <scheme val="minor"/>
    </font>
    <font>
      <sz val="9"/>
      <color rgb="FF002060"/>
      <name val="Tahoma"/>
      <family val="2"/>
      <scheme val="minor"/>
    </font>
    <font>
      <sz val="11"/>
      <color rgb="FF002060"/>
      <name val="Tahoma"/>
      <family val="2"/>
    </font>
    <font>
      <sz val="12"/>
      <name val="Tempus Sans ITC"/>
      <family val="5"/>
    </font>
    <font>
      <sz val="10"/>
      <color rgb="FF3333CC"/>
      <name val="Tahoma"/>
      <family val="2"/>
    </font>
    <font>
      <b/>
      <sz val="12"/>
      <color rgb="FF3333CC"/>
      <name val="Tahoma"/>
      <family val="2"/>
    </font>
    <font>
      <b/>
      <sz val="10"/>
      <color rgb="FF3333CC"/>
      <name val="Tahoma"/>
      <family val="2"/>
    </font>
    <font>
      <sz val="10"/>
      <name val="Arial"/>
      <family val="2"/>
    </font>
    <font>
      <sz val="12"/>
      <name val="Tempus Sans ITC"/>
      <family val="5"/>
    </font>
    <font>
      <sz val="12"/>
      <name val="Tahoma"/>
      <family val="2"/>
    </font>
    <font>
      <sz val="10"/>
      <color rgb="FFFF0000"/>
      <name val="Tahoma"/>
      <family val="2"/>
    </font>
    <font>
      <sz val="10"/>
      <name val="Tempus Sans ITC"/>
      <family val="5"/>
    </font>
    <font>
      <b/>
      <sz val="9"/>
      <color rgb="FF002060"/>
      <name val="Tahoma"/>
      <family val="1"/>
      <scheme val="major"/>
    </font>
    <font>
      <sz val="9"/>
      <color theme="1"/>
      <name val="Tahoma"/>
      <family val="2"/>
      <charset val="222"/>
      <scheme val="minor"/>
    </font>
    <font>
      <b/>
      <sz val="12"/>
      <color rgb="FF002060"/>
      <name val="Tahoma"/>
      <family val="2"/>
      <scheme val="major"/>
    </font>
    <font>
      <sz val="16"/>
      <name val="Tahoma"/>
      <family val="2"/>
    </font>
    <font>
      <b/>
      <sz val="14"/>
      <color rgb="FF002060"/>
      <name val="Tahoma"/>
      <family val="2"/>
    </font>
    <font>
      <b/>
      <sz val="12"/>
      <color rgb="FF002060"/>
      <name val="Tahoma"/>
      <family val="2"/>
    </font>
    <font>
      <sz val="14"/>
      <color rgb="FF002060"/>
      <name val="Tahoma"/>
      <family val="2"/>
    </font>
    <font>
      <sz val="10"/>
      <color indexed="8"/>
      <name val="Tahoma"/>
      <family val="2"/>
      <charset val="222"/>
    </font>
    <font>
      <sz val="10"/>
      <name val="Tahoma"/>
      <family val="2"/>
      <charset val="222"/>
    </font>
    <font>
      <b/>
      <sz val="16"/>
      <color rgb="FF0000FF"/>
      <name val="Tahoma"/>
      <family val="2"/>
    </font>
    <font>
      <sz val="11"/>
      <color indexed="8"/>
      <name val="Calibri"/>
      <family val="2"/>
    </font>
    <font>
      <sz val="11"/>
      <color indexed="8"/>
      <name val="Tahoma"/>
      <family val="2"/>
      <charset val="222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sz val="10"/>
      <name val="SimSun"/>
      <family val="2"/>
      <charset val="22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u/>
      <sz val="11"/>
      <color indexed="12"/>
      <name val="Calibri"/>
      <family val="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b/>
      <sz val="11"/>
      <color indexed="63"/>
      <name val="Tahoma"/>
      <family val="2"/>
      <charset val="222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sz val="16"/>
      <name val="Tahoma"/>
      <family val="2"/>
      <charset val="222"/>
    </font>
    <font>
      <sz val="18"/>
      <color rgb="FF002060"/>
      <name val="Tahoma"/>
      <family val="2"/>
      <charset val="222"/>
    </font>
    <font>
      <b/>
      <sz val="20"/>
      <color rgb="FF002060"/>
      <name val="Tahoma"/>
      <family val="2"/>
      <scheme val="minor"/>
    </font>
    <font>
      <b/>
      <sz val="11"/>
      <color rgb="FF002060"/>
      <name val="Tahoma"/>
      <family val="2"/>
    </font>
    <font>
      <sz val="8"/>
      <color theme="1"/>
      <name val="Tahoma"/>
      <family val="2"/>
      <scheme val="minor"/>
    </font>
    <font>
      <sz val="12"/>
      <name val="Tempus Sans ITC"/>
      <family val="5"/>
    </font>
    <font>
      <sz val="11"/>
      <color rgb="FF3333CC"/>
      <name val="Tahoma"/>
      <family val="2"/>
    </font>
    <font>
      <i/>
      <sz val="11"/>
      <color rgb="FF002060"/>
      <name val="Tahoma"/>
      <family val="2"/>
    </font>
    <font>
      <b/>
      <sz val="14"/>
      <name val="Angsana New"/>
      <family val="1"/>
    </font>
    <font>
      <b/>
      <sz val="11"/>
      <color rgb="FF002060"/>
      <name val="Angsana New"/>
      <family val="1"/>
    </font>
    <font>
      <sz val="11"/>
      <color rgb="FFFF0000"/>
      <name val="Tahoma"/>
      <family val="2"/>
    </font>
    <font>
      <sz val="11"/>
      <color rgb="FF002060"/>
      <name val="Angsana New"/>
      <family val="1"/>
    </font>
    <font>
      <sz val="14"/>
      <name val="Angsana New"/>
      <family val="1"/>
    </font>
    <font>
      <b/>
      <sz val="16"/>
      <color rgb="FF002060"/>
      <name val="Cordia New"/>
      <family val="2"/>
    </font>
    <font>
      <sz val="16"/>
      <color rgb="FF002060"/>
      <name val="Tahoma"/>
      <family val="2"/>
      <charset val="222"/>
    </font>
    <font>
      <sz val="20"/>
      <color rgb="FF002060"/>
      <name val="Tahoma"/>
      <family val="2"/>
    </font>
    <font>
      <b/>
      <sz val="22"/>
      <color rgb="FF002060"/>
      <name val="Tahoma"/>
      <family val="2"/>
    </font>
    <font>
      <sz val="16"/>
      <color rgb="FF002060"/>
      <name val="Tahoma"/>
      <family val="2"/>
    </font>
    <font>
      <sz val="16"/>
      <color rgb="FF002060"/>
      <name val="Calibri"/>
      <family val="2"/>
      <charset val="222"/>
    </font>
    <font>
      <b/>
      <sz val="24"/>
      <color rgb="FF002060"/>
      <name val="Tahoma"/>
      <family val="2"/>
    </font>
    <font>
      <b/>
      <sz val="16"/>
      <color rgb="FF002060"/>
      <name val="Tahoma"/>
      <family val="2"/>
      <scheme val="minor"/>
    </font>
    <font>
      <sz val="12"/>
      <color rgb="FF002060"/>
      <name val="Tahoma"/>
      <family val="2"/>
      <scheme val="minor"/>
    </font>
    <font>
      <sz val="20"/>
      <color theme="1"/>
      <name val="Tahoma"/>
      <family val="2"/>
      <charset val="222"/>
      <scheme val="minor"/>
    </font>
    <font>
      <sz val="10"/>
      <color theme="1"/>
      <name val="Tahoma"/>
      <family val="2"/>
      <scheme val="minor"/>
    </font>
    <font>
      <sz val="12"/>
      <color rgb="FF002060"/>
      <name val="Tahoma"/>
      <family val="2"/>
    </font>
    <font>
      <sz val="14"/>
      <color rgb="FF002060"/>
      <name val="Tahoma"/>
      <family val="2"/>
      <scheme val="minor"/>
    </font>
    <font>
      <sz val="14"/>
      <name val="Tahoma"/>
      <family val="2"/>
    </font>
    <font>
      <b/>
      <sz val="14"/>
      <color rgb="FF0000FF"/>
      <name val="Tahoma"/>
      <family val="2"/>
    </font>
    <font>
      <sz val="12"/>
      <name val="Tahoma"/>
      <family val="2"/>
      <scheme val="minor"/>
    </font>
    <font>
      <b/>
      <sz val="28"/>
      <color rgb="FF002060"/>
      <name val="Tahoma"/>
      <family val="2"/>
    </font>
    <font>
      <sz val="10"/>
      <color rgb="FF002060"/>
      <name val="Arial"/>
      <family val="2"/>
    </font>
    <font>
      <b/>
      <sz val="5"/>
      <color rgb="FF002060"/>
      <name val="Tahoma"/>
      <family val="2"/>
    </font>
    <font>
      <b/>
      <u/>
      <sz val="14"/>
      <color rgb="FF002060"/>
      <name val="Tahoma"/>
      <family val="2"/>
    </font>
    <font>
      <sz val="5"/>
      <color rgb="FF002060"/>
      <name val="Tahoma"/>
      <family val="2"/>
    </font>
    <font>
      <b/>
      <sz val="8"/>
      <color rgb="FF002060"/>
      <name val="Tahoma"/>
      <family val="2"/>
    </font>
    <font>
      <sz val="11"/>
      <color rgb="FF002060"/>
      <name val="Symbol"/>
      <family val="1"/>
      <charset val="2"/>
    </font>
    <font>
      <sz val="7"/>
      <color rgb="FF002060"/>
      <name val="Times New Roman"/>
      <family val="1"/>
    </font>
    <font>
      <sz val="16"/>
      <color rgb="FF002060"/>
      <name val="Cordia New"/>
      <family val="2"/>
    </font>
    <font>
      <sz val="11"/>
      <color rgb="FF002060"/>
      <name val="Arial"/>
      <family val="2"/>
    </font>
    <font>
      <b/>
      <sz val="18"/>
      <color theme="3"/>
      <name val="Tahoma"/>
      <family val="2"/>
      <charset val="222"/>
      <scheme val="major"/>
    </font>
    <font>
      <b/>
      <sz val="15"/>
      <color theme="3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rgb="FF006100"/>
      <name val="Tahoma"/>
      <family val="2"/>
      <charset val="222"/>
      <scheme val="minor"/>
    </font>
    <font>
      <sz val="11"/>
      <color rgb="FF9C0006"/>
      <name val="Tahoma"/>
      <family val="2"/>
      <charset val="222"/>
      <scheme val="minor"/>
    </font>
    <font>
      <sz val="11"/>
      <color rgb="FF9C6500"/>
      <name val="Tahoma"/>
      <family val="2"/>
      <charset val="222"/>
      <scheme val="minor"/>
    </font>
    <font>
      <sz val="11"/>
      <color rgb="FF3F3F76"/>
      <name val="Tahoma"/>
      <family val="2"/>
      <charset val="222"/>
      <scheme val="minor"/>
    </font>
    <font>
      <b/>
      <sz val="11"/>
      <color rgb="FF3F3F3F"/>
      <name val="Tahoma"/>
      <family val="2"/>
      <charset val="222"/>
      <scheme val="minor"/>
    </font>
    <font>
      <b/>
      <sz val="11"/>
      <color rgb="FFFA7D00"/>
      <name val="Tahoma"/>
      <family val="2"/>
      <charset val="222"/>
      <scheme val="minor"/>
    </font>
    <font>
      <sz val="11"/>
      <color rgb="FFFA7D00"/>
      <name val="Tahoma"/>
      <family val="2"/>
      <charset val="222"/>
      <scheme val="minor"/>
    </font>
    <font>
      <b/>
      <sz val="11"/>
      <color theme="0"/>
      <name val="Tahoma"/>
      <family val="2"/>
      <charset val="222"/>
      <scheme val="minor"/>
    </font>
    <font>
      <sz val="11"/>
      <color rgb="FFFF0000"/>
      <name val="Tahoma"/>
      <family val="2"/>
      <charset val="222"/>
      <scheme val="minor"/>
    </font>
    <font>
      <i/>
      <sz val="11"/>
      <color rgb="FF7F7F7F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sz val="9"/>
      <color rgb="FF002060"/>
      <name val="Tahoma"/>
      <family val="2"/>
    </font>
    <font>
      <sz val="9"/>
      <color rgb="FF0000FF"/>
      <name val="Tahoma"/>
      <family val="2"/>
    </font>
    <font>
      <b/>
      <sz val="12"/>
      <color rgb="FF0000FF"/>
      <name val="Tahoma"/>
      <family val="2"/>
    </font>
    <font>
      <sz val="11"/>
      <name val="Angsana New"/>
      <family val="1"/>
    </font>
    <font>
      <sz val="8"/>
      <color theme="1"/>
      <name val="Tahoma"/>
      <family val="2"/>
    </font>
    <font>
      <sz val="9"/>
      <color rgb="FFFF0000"/>
      <name val="Tahoma"/>
      <family val="2"/>
    </font>
    <font>
      <sz val="8"/>
      <name val="Tahoma"/>
      <family val="2"/>
    </font>
    <font>
      <sz val="8"/>
      <color rgb="FFFF0000"/>
      <name val="Tahoma"/>
      <family val="2"/>
    </font>
    <font>
      <b/>
      <sz val="8"/>
      <color rgb="FFFF0000"/>
      <name val="Tahoma"/>
      <family val="2"/>
    </font>
    <font>
      <sz val="9"/>
      <color theme="1"/>
      <name val="Tahoma"/>
      <family val="2"/>
    </font>
    <font>
      <sz val="11"/>
      <color theme="1"/>
      <name val="Tahoma"/>
      <family val="2"/>
    </font>
    <font>
      <sz val="14"/>
      <name val="ｷsｲﾓｩ・"/>
      <family val="3"/>
      <charset val="128"/>
    </font>
    <font>
      <sz val="14"/>
      <name val="ｷsｲﾓｩ愰 "/>
      <family val="3"/>
      <charset val="128"/>
    </font>
    <font>
      <sz val="12"/>
      <name val="Arial"/>
      <family val="1"/>
      <charset val="128"/>
    </font>
    <font>
      <sz val="11"/>
      <name val="ＭＳ Ｐゴシック"/>
      <family val="2"/>
      <charset val="128"/>
    </font>
    <font>
      <sz val="12"/>
      <name val="Times New Roman"/>
      <family val="1"/>
    </font>
    <font>
      <sz val="10"/>
      <name val="Verdana"/>
      <family val="2"/>
      <charset val="222"/>
    </font>
    <font>
      <sz val="14"/>
      <name val="ｼﾐｷ｢ﾅ "/>
      <family val="3"/>
      <charset val="128"/>
    </font>
    <font>
      <sz val="12"/>
      <name val="?s??????"/>
      <family val="1"/>
    </font>
    <font>
      <sz val="12"/>
      <name val="Arial"/>
      <family val="1"/>
    </font>
    <font>
      <sz val="11"/>
      <color indexed="8"/>
      <name val="?l?r ?o?S?V?b?N"/>
      <family val="1"/>
    </font>
    <font>
      <sz val="14"/>
      <name val="·s²Ó©ú?"/>
      <family val="3"/>
    </font>
    <font>
      <sz val="14"/>
      <name val="¼Ð·¢Å "/>
      <family val="3"/>
    </font>
    <font>
      <sz val="14"/>
      <name val="·s²Ó©úÅ "/>
      <family val="3"/>
    </font>
    <font>
      <sz val="12"/>
      <name val="·s²Ó©úÅé"/>
      <family val="1"/>
    </font>
    <font>
      <u/>
      <sz val="10"/>
      <color indexed="20"/>
      <name val="Arial"/>
      <family val="2"/>
    </font>
    <font>
      <sz val="11"/>
      <name val="‚l‚r ƒSƒVƒbƒN"/>
      <family val="3"/>
      <charset val="128"/>
    </font>
    <font>
      <sz val="10"/>
      <name val="Arial"/>
      <family val="2"/>
      <charset val="222"/>
    </font>
    <font>
      <sz val="11"/>
      <name val="lr oSVbN"/>
      <family val="2"/>
    </font>
    <font>
      <sz val="12"/>
      <name val="¹UAAA¼"/>
      <family val="3"/>
    </font>
    <font>
      <b/>
      <sz val="10"/>
      <name val="Times New Roman"/>
      <family val="1"/>
    </font>
    <font>
      <sz val="14"/>
      <name val="AngsanaUPC"/>
      <family val="1"/>
    </font>
    <font>
      <sz val="14"/>
      <name val="AngsanaUPC"/>
      <family val="1"/>
      <charset val="222"/>
    </font>
    <font>
      <sz val="12"/>
      <name val="Arial"/>
      <family val="2"/>
    </font>
    <font>
      <sz val="14"/>
      <name val="Angsana New"/>
      <family val="1"/>
      <charset val="1"/>
    </font>
    <font>
      <u/>
      <sz val="10"/>
      <color indexed="12"/>
      <name val="Arial"/>
      <family val="2"/>
    </font>
    <font>
      <sz val="8"/>
      <name val="Arial"/>
      <family val="2"/>
      <charset val="222"/>
    </font>
    <font>
      <b/>
      <sz val="12"/>
      <name val="Arial"/>
      <family val="2"/>
    </font>
    <font>
      <b/>
      <sz val="18"/>
      <name val="Arial"/>
      <family val="2"/>
    </font>
    <font>
      <u/>
      <sz val="10"/>
      <color theme="10"/>
      <name val="Arial"/>
      <family val="2"/>
    </font>
    <font>
      <sz val="10"/>
      <name val="Times New Roman"/>
      <family val="1"/>
    </font>
    <font>
      <sz val="7"/>
      <name val="Small Fonts"/>
      <family val="2"/>
    </font>
    <font>
      <b/>
      <i/>
      <sz val="16"/>
      <name val="Helv"/>
      <charset val="222"/>
    </font>
    <font>
      <sz val="11"/>
      <color indexed="8"/>
      <name val="Calibri"/>
      <family val="2"/>
      <charset val="222"/>
    </font>
    <font>
      <sz val="14"/>
      <name val="Cordia New"/>
      <family val="2"/>
    </font>
    <font>
      <sz val="16"/>
      <color theme="1"/>
      <name val="Angsana New"/>
      <family val="2"/>
      <charset val="222"/>
    </font>
    <font>
      <sz val="10"/>
      <name val="MS Sans Serif"/>
      <family val="2"/>
    </font>
    <font>
      <b/>
      <sz val="10"/>
      <name val="MS Sans Serif"/>
      <family val="2"/>
    </font>
    <font>
      <sz val="11"/>
      <color indexed="8"/>
      <name val="｢ﾛ｢・｢ﾞ????"/>
      <family val="3"/>
      <charset val="128"/>
    </font>
    <font>
      <sz val="12"/>
      <name val="뼻뮝"/>
      <family val="1"/>
    </font>
    <font>
      <sz val="10"/>
      <name val="굴림체"/>
      <family val="3"/>
    </font>
    <font>
      <b/>
      <sz val="10"/>
      <name val="Tahoma"/>
      <family val="2"/>
    </font>
    <font>
      <sz val="12"/>
      <name val="นูลมรผ"/>
      <charset val="129"/>
    </font>
    <font>
      <sz val="11"/>
      <color rgb="FF002060"/>
      <name val="Tahoma"/>
      <family val="2"/>
      <scheme val="major"/>
    </font>
    <font>
      <sz val="7"/>
      <color rgb="FF002060"/>
      <name val="Tahoma"/>
      <family val="2"/>
      <scheme val="major"/>
    </font>
    <font>
      <sz val="10"/>
      <name val="Arial"/>
      <family val="2"/>
    </font>
    <font>
      <sz val="12"/>
      <color rgb="FF002060"/>
      <name val="Arial"/>
      <family val="2"/>
    </font>
    <font>
      <sz val="14"/>
      <color rgb="FF002060"/>
      <name val="Arial"/>
      <family val="2"/>
    </font>
    <font>
      <b/>
      <sz val="9"/>
      <color rgb="FFFF0000"/>
      <name val="Tahoma"/>
      <family val="2"/>
    </font>
    <font>
      <b/>
      <sz val="18"/>
      <color rgb="FF0000FF"/>
      <name val="Calibri"/>
      <family val="2"/>
    </font>
    <font>
      <b/>
      <sz val="18"/>
      <color rgb="FF0000FF"/>
      <name val="Tahoma"/>
      <family val="2"/>
    </font>
    <font>
      <sz val="18"/>
      <color rgb="FF0000FF"/>
      <name val="Tahoma"/>
      <family val="2"/>
    </font>
    <font>
      <sz val="10"/>
      <color rgb="FF002060"/>
      <name val="Tahoma"/>
      <family val="2"/>
      <scheme val="minor"/>
    </font>
    <font>
      <b/>
      <sz val="10"/>
      <color rgb="FF002060"/>
      <name val="Tahoma"/>
      <family val="2"/>
      <scheme val="minor"/>
    </font>
    <font>
      <sz val="10"/>
      <name val="Tahoma"/>
      <family val="2"/>
      <scheme val="minor"/>
    </font>
    <font>
      <b/>
      <sz val="11"/>
      <name val="Tahoma"/>
      <family val="2"/>
      <scheme val="minor"/>
    </font>
    <font>
      <b/>
      <sz val="8"/>
      <name val="Tahoma"/>
      <family val="2"/>
      <scheme val="minor"/>
    </font>
    <font>
      <sz val="11"/>
      <name val="Tahoma"/>
      <family val="2"/>
      <scheme val="minor"/>
    </font>
    <font>
      <b/>
      <u/>
      <sz val="14"/>
      <color rgb="FF002060"/>
      <name val="Arial"/>
      <family val="2"/>
    </font>
    <font>
      <b/>
      <sz val="14"/>
      <name val="Tahoma"/>
      <family val="2"/>
      <scheme val="minor"/>
    </font>
    <font>
      <b/>
      <sz val="9"/>
      <color rgb="FF002060"/>
      <name val="Tahoma"/>
      <family val="2"/>
      <scheme val="minor"/>
    </font>
    <font>
      <b/>
      <sz val="8"/>
      <color rgb="FF002060"/>
      <name val="Tahoma"/>
      <family val="2"/>
      <scheme val="minor"/>
    </font>
    <font>
      <i/>
      <sz val="14"/>
      <color rgb="FF002060"/>
      <name val="Tahoma"/>
      <family val="2"/>
    </font>
    <font>
      <sz val="20"/>
      <color rgb="FF002060"/>
      <name val="Tahoma"/>
      <family val="2"/>
      <charset val="222"/>
    </font>
    <font>
      <sz val="22"/>
      <color rgb="FF002060"/>
      <name val="Tahoma"/>
      <family val="2"/>
    </font>
    <font>
      <sz val="14"/>
      <color rgb="FF0070C0"/>
      <name val="Tahoma"/>
      <family val="2"/>
    </font>
    <font>
      <i/>
      <sz val="14"/>
      <color rgb="FF0070C0"/>
      <name val="Tahoma"/>
      <family val="2"/>
    </font>
    <font>
      <i/>
      <sz val="16"/>
      <color rgb="FF002060"/>
      <name val="Tahoma"/>
      <family val="2"/>
    </font>
    <font>
      <i/>
      <sz val="12"/>
      <color rgb="FF002060"/>
      <name val="Tahoma"/>
      <family val="2"/>
    </font>
    <font>
      <i/>
      <sz val="14"/>
      <color rgb="FF0000FF"/>
      <name val="Tahoma"/>
      <family val="2"/>
    </font>
    <font>
      <sz val="14"/>
      <color rgb="FF0000FF"/>
      <name val="Tahoma"/>
      <family val="2"/>
    </font>
    <font>
      <sz val="9"/>
      <color theme="1"/>
      <name val="Tahoma"/>
      <family val="2"/>
      <scheme val="minor"/>
    </font>
    <font>
      <sz val="9"/>
      <color rgb="FF002060"/>
      <name val="Calibri"/>
      <family val="2"/>
      <charset val="222"/>
    </font>
    <font>
      <b/>
      <sz val="14"/>
      <name val="Tempus Sans ITC"/>
      <family val="5"/>
    </font>
    <font>
      <b/>
      <sz val="23"/>
      <color rgb="FF002060"/>
      <name val="Tahoma"/>
      <family val="2"/>
    </font>
    <font>
      <b/>
      <sz val="22"/>
      <color indexed="18"/>
      <name val="Tahoma"/>
      <family val="2"/>
      <scheme val="minor"/>
    </font>
    <font>
      <b/>
      <u/>
      <sz val="22"/>
      <color rgb="FF002060"/>
      <name val="Cambria"/>
      <family val="1"/>
      <charset val="222"/>
    </font>
    <font>
      <sz val="22"/>
      <color indexed="18"/>
      <name val="Tahoma"/>
      <family val="2"/>
      <scheme val="minor"/>
    </font>
    <font>
      <b/>
      <sz val="11"/>
      <color theme="1"/>
      <name val="Tahoma"/>
      <family val="2"/>
      <scheme val="minor"/>
    </font>
    <font>
      <sz val="10"/>
      <color theme="1"/>
      <name val="Tahoma"/>
      <family val="2"/>
      <charset val="222"/>
      <scheme val="minor"/>
    </font>
    <font>
      <b/>
      <sz val="12"/>
      <color theme="1"/>
      <name val="Tahoma"/>
      <family val="2"/>
      <scheme val="minor"/>
    </font>
    <font>
      <b/>
      <sz val="12"/>
      <color rgb="FF0000FF"/>
      <name val="Tahoma"/>
      <family val="2"/>
      <scheme val="minor"/>
    </font>
    <font>
      <b/>
      <sz val="14"/>
      <color rgb="FF0000FF"/>
      <name val="Tahoma"/>
      <family val="2"/>
      <scheme val="minor"/>
    </font>
    <font>
      <sz val="8"/>
      <color theme="1"/>
      <name val="Tahoma"/>
      <family val="2"/>
      <charset val="222"/>
      <scheme val="minor"/>
    </font>
    <font>
      <b/>
      <sz val="10"/>
      <color theme="1"/>
      <name val="Tahoma"/>
      <family val="2"/>
      <scheme val="minor"/>
    </font>
    <font>
      <b/>
      <sz val="10"/>
      <color rgb="FF000099"/>
      <name val="Tahoma"/>
      <family val="2"/>
      <scheme val="minor"/>
    </font>
    <font>
      <sz val="10"/>
      <color rgb="FF000099"/>
      <name val="Tahoma"/>
      <family val="2"/>
      <scheme val="minor"/>
    </font>
    <font>
      <sz val="11"/>
      <color rgb="FF000099"/>
      <name val="Tahoma"/>
      <family val="2"/>
      <scheme val="minor"/>
    </font>
    <font>
      <b/>
      <sz val="12"/>
      <color rgb="FF000099"/>
      <name val="Tahoma"/>
      <family val="2"/>
      <scheme val="minor"/>
    </font>
    <font>
      <b/>
      <sz val="11"/>
      <color rgb="FF000099"/>
      <name val="Tahoma"/>
      <family val="2"/>
      <scheme val="minor"/>
    </font>
    <font>
      <b/>
      <sz val="9"/>
      <color rgb="FF000099"/>
      <name val="Tahoma"/>
      <family val="2"/>
      <scheme val="minor"/>
    </font>
    <font>
      <b/>
      <sz val="9"/>
      <color theme="1"/>
      <name val="Tahoma"/>
      <family val="2"/>
      <scheme val="minor"/>
    </font>
    <font>
      <b/>
      <sz val="9"/>
      <name val="Tahoma"/>
      <family val="2"/>
      <scheme val="minor"/>
    </font>
    <font>
      <b/>
      <sz val="8"/>
      <color theme="1"/>
      <name val="Tahoma"/>
      <family val="2"/>
      <scheme val="minor"/>
    </font>
    <font>
      <b/>
      <sz val="9"/>
      <color rgb="FF0000FF"/>
      <name val="Tahoma"/>
      <family val="2"/>
      <scheme val="minor"/>
    </font>
    <font>
      <b/>
      <sz val="8"/>
      <color rgb="FF0000FF"/>
      <name val="Tahoma"/>
      <family val="2"/>
      <scheme val="minor"/>
    </font>
    <font>
      <b/>
      <sz val="16"/>
      <color theme="1"/>
      <name val="Tahoma"/>
      <family val="2"/>
      <scheme val="minor"/>
    </font>
    <font>
      <b/>
      <sz val="18"/>
      <color theme="1"/>
      <name val="Tahoma"/>
      <family val="2"/>
      <scheme val="minor"/>
    </font>
    <font>
      <b/>
      <sz val="20"/>
      <color theme="1"/>
      <name val="Tahoma"/>
      <family val="2"/>
      <scheme val="minor"/>
    </font>
    <font>
      <b/>
      <sz val="18"/>
      <color rgb="FF000099"/>
      <name val="Tahoma"/>
      <family val="2"/>
      <scheme val="minor"/>
    </font>
    <font>
      <b/>
      <sz val="20"/>
      <color rgb="FF000099"/>
      <name val="Tahoma"/>
      <family val="2"/>
      <scheme val="minor"/>
    </font>
    <font>
      <b/>
      <sz val="22"/>
      <color rgb="FF000099"/>
      <name val="Tahoma"/>
      <family val="2"/>
      <scheme val="minor"/>
    </font>
    <font>
      <sz val="14"/>
      <color rgb="FF000099"/>
      <name val="Tahoma"/>
      <family val="2"/>
      <scheme val="minor"/>
    </font>
    <font>
      <sz val="24"/>
      <color rgb="FF000099"/>
      <name val="Tahoma"/>
      <family val="2"/>
      <scheme val="minor"/>
    </font>
    <font>
      <i/>
      <sz val="22"/>
      <color rgb="FF002060"/>
      <name val="Tahoma"/>
      <family val="2"/>
    </font>
    <font>
      <sz val="20"/>
      <color indexed="8"/>
      <name val="Calibri"/>
      <family val="2"/>
      <charset val="222"/>
    </font>
    <font>
      <sz val="20"/>
      <color rgb="FF002060"/>
      <name val="Calibri"/>
      <family val="2"/>
      <charset val="222"/>
    </font>
    <font>
      <b/>
      <sz val="22"/>
      <name val="Tahoma"/>
      <family val="2"/>
      <scheme val="minor"/>
    </font>
    <font>
      <sz val="14"/>
      <color theme="1"/>
      <name val="Tahoma"/>
      <family val="2"/>
      <scheme val="minor"/>
    </font>
    <font>
      <sz val="9"/>
      <color rgb="FF7030A0"/>
      <name val="Tahoma"/>
      <family val="2"/>
    </font>
    <font>
      <sz val="10"/>
      <color rgb="FF0070C0"/>
      <name val="Tahoma"/>
      <family val="2"/>
      <scheme val="minor"/>
    </font>
    <font>
      <sz val="11"/>
      <color rgb="FF0070C0"/>
      <name val="Tahoma"/>
      <family val="2"/>
    </font>
    <font>
      <sz val="8"/>
      <color rgb="FF0070C0"/>
      <name val="Tahoma"/>
      <family val="2"/>
    </font>
    <font>
      <sz val="11"/>
      <color rgb="FF7030A0"/>
      <name val="Tahoma"/>
      <family val="2"/>
    </font>
    <font>
      <b/>
      <sz val="8"/>
      <name val="Tahoma"/>
      <family val="2"/>
    </font>
    <font>
      <sz val="8"/>
      <color rgb="FF7030A0"/>
      <name val="Tahoma"/>
      <family val="2"/>
      <scheme val="minor"/>
    </font>
    <font>
      <b/>
      <sz val="7"/>
      <color rgb="FFDE3A9C"/>
      <name val="Tahoma"/>
      <family val="2"/>
      <scheme val="minor"/>
    </font>
    <font>
      <sz val="8"/>
      <color rgb="FFFF0000"/>
      <name val="Tahoma"/>
      <family val="2"/>
      <scheme val="minor"/>
    </font>
    <font>
      <b/>
      <sz val="9"/>
      <color rgb="FF0070C0"/>
      <name val="Tahoma"/>
      <family val="2"/>
    </font>
    <font>
      <sz val="8"/>
      <name val="Tahoma"/>
      <family val="2"/>
      <scheme val="minor"/>
    </font>
    <font>
      <sz val="8"/>
      <color rgb="FF0070C0"/>
      <name val="Tahoma"/>
      <family val="2"/>
      <scheme val="minor"/>
    </font>
    <font>
      <sz val="8"/>
      <color rgb="FF6699FF"/>
      <name val="Tahoma"/>
      <family val="2"/>
      <scheme val="minor"/>
    </font>
    <font>
      <b/>
      <sz val="10"/>
      <color rgb="FF000099"/>
      <name val="Tahoma"/>
      <family val="2"/>
      <scheme val="major"/>
    </font>
    <font>
      <u/>
      <sz val="9"/>
      <color rgb="FF002060"/>
      <name val="Tahoma"/>
      <family val="2"/>
      <scheme val="major"/>
    </font>
    <font>
      <b/>
      <sz val="10"/>
      <color rgb="FF0000FF"/>
      <name val="Tahoma"/>
      <family val="2"/>
      <scheme val="major"/>
    </font>
    <font>
      <b/>
      <sz val="9"/>
      <color rgb="FF0000FF"/>
      <name val="Tahoma"/>
      <family val="2"/>
      <scheme val="major"/>
    </font>
    <font>
      <sz val="10"/>
      <color rgb="FF0000FF"/>
      <name val="Tahoma"/>
      <family val="2"/>
      <scheme val="major"/>
    </font>
    <font>
      <b/>
      <sz val="11"/>
      <color rgb="FF000099"/>
      <name val="Tahoma"/>
      <family val="2"/>
      <scheme val="major"/>
    </font>
    <font>
      <b/>
      <sz val="11"/>
      <color rgb="FF0000FF"/>
      <name val="Wingdings"/>
      <charset val="2"/>
    </font>
    <font>
      <sz val="22"/>
      <color rgb="FF002060"/>
      <name val="Calibri"/>
      <family val="2"/>
      <charset val="222"/>
    </font>
    <font>
      <b/>
      <sz val="24"/>
      <color rgb="FF000099"/>
      <name val="Tahoma"/>
      <family val="2"/>
      <scheme val="minor"/>
    </font>
    <font>
      <b/>
      <sz val="26"/>
      <color rgb="FF000099"/>
      <name val="Tahoma"/>
      <family val="2"/>
      <scheme val="minor"/>
    </font>
    <font>
      <sz val="20"/>
      <name val="Tahoma"/>
      <family val="2"/>
    </font>
    <font>
      <b/>
      <sz val="22"/>
      <color theme="1"/>
      <name val="Tahoma"/>
      <family val="2"/>
      <scheme val="minor"/>
    </font>
    <font>
      <sz val="22"/>
      <color rgb="FF002060"/>
      <name val="Tahoma"/>
      <family val="2"/>
      <charset val="222"/>
    </font>
    <font>
      <sz val="22"/>
      <color indexed="8"/>
      <name val="Calibri"/>
      <family val="2"/>
      <charset val="222"/>
    </font>
    <font>
      <sz val="22"/>
      <name val="Tahoma"/>
      <family val="2"/>
      <charset val="222"/>
    </font>
    <font>
      <sz val="22"/>
      <color theme="1"/>
      <name val="Tahoma"/>
      <family val="2"/>
      <charset val="222"/>
      <scheme val="minor"/>
    </font>
    <font>
      <sz val="22"/>
      <name val="Tahoma"/>
      <family val="2"/>
    </font>
    <font>
      <b/>
      <sz val="22"/>
      <color rgb="FF002060"/>
      <name val="Arial"/>
      <family val="2"/>
    </font>
    <font>
      <b/>
      <u/>
      <sz val="24"/>
      <color rgb="FF002060"/>
      <name val="Cambria"/>
      <family val="1"/>
      <charset val="222"/>
    </font>
    <font>
      <b/>
      <sz val="24"/>
      <color indexed="18"/>
      <name val="Tahoma"/>
      <family val="2"/>
      <scheme val="minor"/>
    </font>
    <font>
      <sz val="22"/>
      <color rgb="FF002060"/>
      <name val="Arial"/>
      <family val="2"/>
    </font>
    <font>
      <b/>
      <sz val="22"/>
      <color rgb="FF002060"/>
      <name val="Calibri"/>
      <family val="2"/>
      <charset val="222"/>
    </font>
    <font>
      <sz val="26"/>
      <color rgb="FF000099"/>
      <name val="Tahoma"/>
      <family val="2"/>
      <scheme val="minor"/>
    </font>
    <font>
      <b/>
      <sz val="15"/>
      <name val="Tahoma"/>
      <family val="2"/>
      <scheme val="minor"/>
    </font>
    <font>
      <b/>
      <sz val="36"/>
      <color rgb="FF000099"/>
      <name val="Tahoma"/>
      <family val="2"/>
      <scheme val="minor"/>
    </font>
    <font>
      <b/>
      <sz val="16"/>
      <color rgb="FF000099"/>
      <name val="Tahoma"/>
      <family val="2"/>
      <scheme val="minor"/>
    </font>
    <font>
      <b/>
      <u/>
      <sz val="16"/>
      <color rgb="FF002060"/>
      <name val="Arial"/>
      <family val="2"/>
    </font>
    <font>
      <sz val="12"/>
      <color rgb="FF000099"/>
      <name val="Tahoma"/>
      <family val="2"/>
      <scheme val="minor"/>
    </font>
    <font>
      <b/>
      <sz val="16"/>
      <color theme="8" tint="-0.499984740745262"/>
      <name val="Tahoma"/>
      <family val="2"/>
      <scheme val="minor"/>
    </font>
    <font>
      <sz val="12"/>
      <color theme="8" tint="-0.499984740745262"/>
      <name val="Tahoma"/>
      <family val="2"/>
      <scheme val="minor"/>
    </font>
    <font>
      <b/>
      <sz val="16"/>
      <color rgb="FF002060"/>
      <name val="Tahoma"/>
      <family val="2"/>
    </font>
    <font>
      <i/>
      <sz val="14"/>
      <name val="Tahoma"/>
      <family val="2"/>
    </font>
    <font>
      <b/>
      <sz val="14"/>
      <name val="Tahoma"/>
      <family val="2"/>
    </font>
    <font>
      <b/>
      <sz val="14"/>
      <color theme="1"/>
      <name val="Tahoma"/>
      <family val="2"/>
    </font>
    <font>
      <b/>
      <i/>
      <sz val="14"/>
      <name val="Tahoma"/>
      <family val="2"/>
    </font>
    <font>
      <b/>
      <sz val="18"/>
      <color rgb="FF002060"/>
      <name val="Tahoma"/>
      <family val="2"/>
    </font>
    <font>
      <b/>
      <sz val="16"/>
      <color rgb="FF3333CC"/>
      <name val="Tahoma"/>
      <family val="2"/>
    </font>
    <font>
      <i/>
      <sz val="16"/>
      <color rgb="FF0000FF"/>
      <name val="Tahoma"/>
      <family val="2"/>
    </font>
    <font>
      <sz val="16"/>
      <color rgb="FF0000FF"/>
      <name val="Tahoma"/>
      <family val="2"/>
    </font>
    <font>
      <i/>
      <sz val="16"/>
      <name val="Tahoma"/>
      <family val="2"/>
    </font>
    <font>
      <b/>
      <sz val="16"/>
      <name val="Tahoma"/>
      <family val="2"/>
    </font>
    <font>
      <i/>
      <sz val="16"/>
      <color rgb="FF7030A0"/>
      <name val="Tahoma"/>
      <family val="2"/>
    </font>
    <font>
      <sz val="16"/>
      <color rgb="FF7030A0"/>
      <name val="Tahoma"/>
      <family val="2"/>
    </font>
    <font>
      <i/>
      <sz val="16"/>
      <color theme="0"/>
      <name val="Tahoma"/>
      <family val="2"/>
    </font>
    <font>
      <sz val="16"/>
      <color theme="0"/>
      <name val="Tahoma"/>
      <family val="2"/>
    </font>
    <font>
      <b/>
      <sz val="16"/>
      <color theme="0"/>
      <name val="Tahoma"/>
      <family val="2"/>
    </font>
    <font>
      <sz val="16"/>
      <color rgb="FF3333CC"/>
      <name val="Tahoma"/>
      <family val="2"/>
    </font>
    <font>
      <i/>
      <sz val="16"/>
      <color theme="0" tint="-4.9989318521683403E-2"/>
      <name val="Tahoma"/>
      <family val="2"/>
    </font>
    <font>
      <sz val="16"/>
      <color theme="0" tint="-4.9989318521683403E-2"/>
      <name val="Tahoma"/>
      <family val="2"/>
    </font>
    <font>
      <b/>
      <sz val="16"/>
      <color theme="0" tint="-4.9989318521683403E-2"/>
      <name val="Tahoma"/>
      <family val="2"/>
    </font>
    <font>
      <b/>
      <sz val="18"/>
      <color theme="1"/>
      <name val="Tahoma"/>
      <family val="2"/>
    </font>
    <font>
      <sz val="12"/>
      <color rgb="FF0000FF"/>
      <name val="Tempus Sans ITC"/>
      <family val="5"/>
    </font>
    <font>
      <b/>
      <sz val="10"/>
      <color rgb="FF0000FF"/>
      <name val="Tahoma"/>
      <family val="2"/>
    </font>
    <font>
      <b/>
      <u/>
      <sz val="13"/>
      <color rgb="FF002060"/>
      <name val="Tahoma"/>
      <family val="2"/>
    </font>
    <font>
      <sz val="13"/>
      <color rgb="FF002060"/>
      <name val="Tahoma"/>
      <family val="2"/>
    </font>
    <font>
      <b/>
      <sz val="14"/>
      <color rgb="FF002060"/>
      <name val="Times New Roman"/>
      <family val="1"/>
    </font>
    <font>
      <b/>
      <sz val="10"/>
      <color rgb="FF0000FF"/>
      <name val="Tahoma"/>
      <family val="2"/>
      <scheme val="minor"/>
    </font>
    <font>
      <u/>
      <sz val="16"/>
      <name val="Tempus Sans ITC"/>
      <family val="5"/>
    </font>
    <font>
      <b/>
      <sz val="11.5"/>
      <color rgb="FF002060"/>
      <name val="Tahoma"/>
      <family val="2"/>
    </font>
    <font>
      <b/>
      <u/>
      <sz val="20"/>
      <color rgb="FF002060"/>
      <name val="Cordia New"/>
      <family val="2"/>
    </font>
    <font>
      <b/>
      <sz val="14"/>
      <color theme="1"/>
      <name val="Tahoma"/>
      <family val="2"/>
      <scheme val="minor"/>
    </font>
    <font>
      <b/>
      <sz val="32"/>
      <color rgb="FF002060"/>
      <name val="Calibri"/>
      <family val="2"/>
    </font>
    <font>
      <sz val="24"/>
      <color rgb="FF002060"/>
      <name val="Tahoma"/>
      <family val="2"/>
    </font>
    <font>
      <b/>
      <sz val="9"/>
      <color rgb="FF002060"/>
      <name val="Tahoma"/>
      <family val="2"/>
      <scheme val="major"/>
    </font>
    <font>
      <b/>
      <sz val="11"/>
      <color rgb="FF002060"/>
      <name val="Tahoma"/>
      <family val="2"/>
      <scheme val="major"/>
    </font>
    <font>
      <b/>
      <sz val="26"/>
      <color rgb="FF002060"/>
      <name val="Tahoma"/>
      <family val="2"/>
      <scheme val="minor"/>
    </font>
    <font>
      <sz val="26"/>
      <color rgb="FF002060"/>
      <name val="Tahoma"/>
      <family val="2"/>
      <scheme val="minor"/>
    </font>
    <font>
      <b/>
      <sz val="26"/>
      <color theme="3"/>
      <name val="Tahoma"/>
      <family val="2"/>
      <scheme val="minor"/>
    </font>
    <font>
      <sz val="26"/>
      <color theme="3"/>
      <name val="Tahoma"/>
      <family val="2"/>
      <scheme val="minor"/>
    </font>
    <font>
      <b/>
      <sz val="26"/>
      <color theme="3" tint="-0.249977111117893"/>
      <name val="Tahoma"/>
      <family val="2"/>
      <scheme val="minor"/>
    </font>
    <font>
      <sz val="26"/>
      <color theme="3" tint="-0.249977111117893"/>
      <name val="Tahoma"/>
      <family val="2"/>
      <scheme val="minor"/>
    </font>
    <font>
      <b/>
      <sz val="14"/>
      <color rgb="FF002060"/>
      <name val="Arial"/>
      <family val="2"/>
    </font>
    <font>
      <b/>
      <sz val="24"/>
      <color rgb="FF0000FF"/>
      <name val="Tahoma"/>
      <family val="2"/>
      <scheme val="minor"/>
    </font>
    <font>
      <b/>
      <sz val="12"/>
      <color theme="3"/>
      <name val="Tahoma"/>
      <family val="2"/>
    </font>
    <font>
      <b/>
      <sz val="16"/>
      <color theme="3"/>
      <name val="Tahoma"/>
      <family val="2"/>
    </font>
    <font>
      <b/>
      <sz val="12"/>
      <color rgb="FF1F497D"/>
      <name val="Tahoma"/>
      <family val="2"/>
    </font>
    <font>
      <sz val="10"/>
      <color rgb="FF0000FF"/>
      <name val="Arial"/>
      <family val="2"/>
    </font>
    <font>
      <b/>
      <sz val="22"/>
      <color rgb="FFFF0000"/>
      <name val="Tahoma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1F497D"/>
      <name val="Tahoma"/>
      <family val="2"/>
      <scheme val="minor"/>
    </font>
    <font>
      <b/>
      <sz val="10"/>
      <color theme="3" tint="-0.249977111117893"/>
      <name val="Tahoma"/>
      <family val="2"/>
      <scheme val="minor"/>
    </font>
    <font>
      <b/>
      <sz val="12"/>
      <color rgb="FF002060"/>
      <name val="Tahoma"/>
      <family val="2"/>
      <scheme val="minor"/>
    </font>
    <font>
      <b/>
      <sz val="22"/>
      <color indexed="8"/>
      <name val="Calibri"/>
      <family val="2"/>
      <charset val="222"/>
    </font>
    <font>
      <b/>
      <sz val="20"/>
      <color indexed="8"/>
      <name val="Calibri"/>
      <family val="2"/>
      <charset val="222"/>
    </font>
    <font>
      <sz val="18"/>
      <color rgb="FF002060"/>
      <name val="Tahoma"/>
      <family val="2"/>
    </font>
    <font>
      <sz val="14"/>
      <color rgb="FF002060"/>
      <name val="Tahoma"/>
      <family val="2"/>
      <scheme val="major"/>
    </font>
    <font>
      <sz val="14"/>
      <name val="Tempus Sans ITC"/>
      <family val="5"/>
    </font>
    <font>
      <sz val="14"/>
      <color theme="3" tint="-0.249977111117893"/>
      <name val="Tahoma"/>
      <family val="2"/>
    </font>
    <font>
      <b/>
      <sz val="18"/>
      <color theme="0"/>
      <name val="Tahoma"/>
      <family val="2"/>
    </font>
    <font>
      <b/>
      <sz val="22"/>
      <color rgb="FF0000FF"/>
      <name val="Tahoma"/>
      <family val="2"/>
    </font>
    <font>
      <i/>
      <sz val="15"/>
      <color rgb="FF0000FF"/>
      <name val="Tahoma"/>
      <family val="2"/>
    </font>
    <font>
      <sz val="15"/>
      <color rgb="FF0000FF"/>
      <name val="Tahoma"/>
      <family val="2"/>
    </font>
    <font>
      <b/>
      <sz val="15"/>
      <color rgb="FF0000FF"/>
      <name val="Tahoma"/>
      <family val="2"/>
    </font>
    <font>
      <b/>
      <sz val="18"/>
      <color rgb="FF002060"/>
      <name val="Angsana New"/>
      <family val="1"/>
    </font>
    <font>
      <sz val="14"/>
      <color rgb="FF002060"/>
      <name val="Angsana New"/>
      <family val="1"/>
    </font>
    <font>
      <sz val="14"/>
      <color rgb="FF3333CC"/>
      <name val="Tahoma"/>
      <family val="2"/>
    </font>
    <font>
      <u/>
      <sz val="14"/>
      <color rgb="FF002060"/>
      <name val="Tahoma"/>
      <family val="2"/>
    </font>
    <font>
      <b/>
      <sz val="22"/>
      <color rgb="FF002060"/>
      <name val="Tahoma"/>
      <family val="2"/>
      <charset val="222"/>
    </font>
    <font>
      <b/>
      <sz val="22"/>
      <name val="Tahoma"/>
      <family val="2"/>
    </font>
    <font>
      <sz val="22"/>
      <name val="Calibri"/>
      <family val="2"/>
      <charset val="222"/>
    </font>
    <font>
      <b/>
      <sz val="22"/>
      <color theme="3" tint="-0.249977111117893"/>
      <name val="Tahoma"/>
      <family val="2"/>
    </font>
    <font>
      <b/>
      <sz val="10"/>
      <color theme="3"/>
      <name val="Tahoma"/>
      <family val="2"/>
      <scheme val="minor"/>
    </font>
    <font>
      <b/>
      <sz val="14"/>
      <color theme="3"/>
      <name val="Tahoma"/>
      <family val="2"/>
      <scheme val="minor"/>
    </font>
    <font>
      <b/>
      <sz val="22"/>
      <color theme="3"/>
      <name val="Tahoma"/>
      <family val="2"/>
    </font>
    <font>
      <b/>
      <sz val="24"/>
      <color rgb="FF1F497D"/>
      <name val="Tahoma"/>
      <family val="2"/>
      <scheme val="minor"/>
    </font>
    <font>
      <b/>
      <sz val="10"/>
      <color rgb="FFFF0000"/>
      <name val="Tahoma"/>
      <family val="2"/>
      <scheme val="minor"/>
    </font>
    <font>
      <b/>
      <sz val="24"/>
      <color rgb="FF002060"/>
      <name val="Tahoma"/>
      <family val="2"/>
      <scheme val="minor"/>
    </font>
  </fonts>
  <fills count="13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6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13"/>
      </patternFill>
    </fill>
    <fill>
      <patternFill patternType="solid">
        <fgColor indexed="44"/>
        <bgColor indexed="50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28"/>
      </patternFill>
    </fill>
    <fill>
      <patternFill patternType="solid">
        <fgColor indexed="49"/>
        <bgColor indexed="35"/>
      </patternFill>
    </fill>
    <fill>
      <patternFill patternType="solid">
        <fgColor indexed="52"/>
        <bgColor indexed="19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38"/>
      </patternFill>
    </fill>
    <fill>
      <patternFill patternType="solid">
        <fgColor indexed="53"/>
        <bgColor indexed="19"/>
      </patternFill>
    </fill>
    <fill>
      <patternFill patternType="solid">
        <fgColor indexed="22"/>
        <bgColor indexed="61"/>
      </patternFill>
    </fill>
    <fill>
      <patternFill patternType="solid">
        <fgColor indexed="55"/>
        <bgColor indexed="54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34"/>
      </patternFill>
    </fill>
    <fill>
      <patternFill patternType="solid">
        <fgColor rgb="FFFFFF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indexed="31"/>
        <bgColor indexed="4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0.39997558519241921"/>
        <bgColor indexed="42"/>
      </patternFill>
    </fill>
    <fill>
      <patternFill patternType="solid">
        <fgColor rgb="FFD6F8FA"/>
        <bgColor indexed="64"/>
      </patternFill>
    </fill>
    <fill>
      <patternFill patternType="solid">
        <fgColor rgb="FFD9F2FF"/>
        <bgColor indexed="64"/>
      </patternFill>
    </fill>
    <fill>
      <gradientFill degree="45">
        <stop position="0">
          <color theme="0"/>
        </stop>
        <stop position="1">
          <color theme="7" tint="0.59999389629810485"/>
        </stop>
      </gradientFill>
    </fill>
    <fill>
      <gradientFill degree="135">
        <stop position="0">
          <color theme="0"/>
        </stop>
        <stop position="1">
          <color theme="7" tint="0.59999389629810485"/>
        </stop>
      </gradientFill>
    </fill>
    <fill>
      <gradientFill degree="45">
        <stop position="0">
          <color theme="0"/>
        </stop>
        <stop position="1">
          <color rgb="FFFFFF00"/>
        </stop>
      </gradientFill>
    </fill>
    <fill>
      <gradientFill degree="135">
        <stop position="0">
          <color theme="0"/>
        </stop>
        <stop position="1">
          <color rgb="FFFFFF00"/>
        </stop>
      </gradientFill>
    </fill>
    <fill>
      <gradientFill degree="135">
        <stop position="0">
          <color theme="0"/>
        </stop>
        <stop position="1">
          <color theme="3" tint="0.59999389629810485"/>
        </stop>
      </gradientFill>
    </fill>
    <fill>
      <gradientFill degree="135">
        <stop position="0">
          <color theme="0"/>
        </stop>
        <stop position="1">
          <color theme="9" tint="-0.25098422193060094"/>
        </stop>
      </gradient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gradientFill degree="45">
        <stop position="0">
          <color theme="0"/>
        </stop>
        <stop position="1">
          <color theme="4"/>
        </stop>
      </gradientFill>
    </fill>
    <fill>
      <gradientFill degree="45">
        <stop position="0">
          <color theme="0"/>
        </stop>
        <stop position="1">
          <color theme="9" tint="-0.25098422193060094"/>
        </stop>
      </gradientFill>
    </fill>
    <fill>
      <gradientFill degree="45">
        <stop position="0">
          <color theme="0"/>
        </stop>
        <stop position="1">
          <color theme="9" tint="0.59999389629810485"/>
        </stop>
      </gradientFill>
    </fill>
    <fill>
      <patternFill patternType="solid">
        <fgColor theme="8" tint="-0.499984740745262"/>
        <bgColor auto="1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gradientFill degree="45">
        <stop position="0">
          <color theme="0"/>
        </stop>
        <stop position="1">
          <color rgb="FF9933FF"/>
        </stop>
      </gradientFill>
    </fill>
    <fill>
      <patternFill patternType="solid">
        <fgColor theme="8" tint="0.79998168889431442"/>
        <bgColor auto="1"/>
      </patternFill>
    </fill>
    <fill>
      <patternFill patternType="solid">
        <fgColor rgb="FFFFFFCC"/>
        <bgColor auto="1"/>
      </patternFill>
    </fill>
    <fill>
      <patternFill patternType="solid">
        <fgColor theme="5" tint="0.79998168889431442"/>
        <bgColor auto="1"/>
      </patternFill>
    </fill>
    <fill>
      <patternFill patternType="solid">
        <fgColor theme="5" tint="0.79998168889431442"/>
        <bgColor indexed="41"/>
      </patternFill>
    </fill>
    <fill>
      <patternFill patternType="solid">
        <fgColor rgb="FFFFFFCC"/>
        <bgColor indexed="41"/>
      </patternFill>
    </fill>
    <fill>
      <patternFill patternType="solid">
        <fgColor rgb="FFFFFF99"/>
        <bgColor indexed="64"/>
      </patternFill>
    </fill>
    <fill>
      <patternFill patternType="solid">
        <fgColor theme="8" tint="0.79998168889431442"/>
        <bgColor indexed="41"/>
      </patternFill>
    </fill>
    <fill>
      <patternFill patternType="solid">
        <fgColor rgb="FFD9D9FF"/>
        <bgColor indexed="64"/>
      </patternFill>
    </fill>
    <fill>
      <patternFill patternType="solid">
        <fgColor rgb="FFD9D9FF"/>
        <bgColor auto="1"/>
      </patternFill>
    </fill>
    <fill>
      <patternFill patternType="solid">
        <fgColor rgb="FFD9D9FF"/>
        <bgColor indexed="41"/>
      </patternFill>
    </fill>
    <fill>
      <patternFill patternType="solid">
        <fgColor rgb="FFD9FFFF"/>
        <bgColor indexed="64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030A0"/>
      </left>
      <right/>
      <top style="thin">
        <color rgb="FF7030A0"/>
      </top>
      <bottom style="thin">
        <color rgb="FF7030A0"/>
      </bottom>
      <diagonal/>
    </border>
    <border>
      <left/>
      <right style="thin">
        <color rgb="FF7030A0"/>
      </right>
      <top style="thin">
        <color rgb="FF7030A0"/>
      </top>
      <bottom style="thin">
        <color rgb="FF7030A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medium">
        <color indexed="64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 style="thin">
        <color rgb="FF0000FF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 style="thin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/>
      <diagonal/>
    </border>
    <border>
      <left style="thin">
        <color theme="5" tint="-0.24994659260841701"/>
      </left>
      <right style="thin">
        <color theme="5" tint="-0.24994659260841701"/>
      </right>
      <top/>
      <bottom/>
      <diagonal/>
    </border>
    <border>
      <left style="thin">
        <color theme="5" tint="-0.24994659260841701"/>
      </left>
      <right style="thin">
        <color theme="5" tint="-0.24994659260841701"/>
      </right>
      <top/>
      <bottom style="thin">
        <color theme="5" tint="-0.24994659260841701"/>
      </bottom>
      <diagonal/>
    </border>
    <border>
      <left/>
      <right/>
      <top/>
      <bottom style="medium">
        <color rgb="FF0070C0"/>
      </bottom>
      <diagonal/>
    </border>
    <border>
      <left style="medium">
        <color rgb="FF0070C0"/>
      </left>
      <right style="medium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B0F0"/>
      </left>
      <right style="medium">
        <color rgb="FF00B0F0"/>
      </right>
      <top style="medium">
        <color rgb="FF00B0F0"/>
      </top>
      <bottom style="medium">
        <color rgb="FF00B0F0"/>
      </bottom>
      <diagonal/>
    </border>
    <border>
      <left style="medium">
        <color rgb="FFFFCCFF"/>
      </left>
      <right style="medium">
        <color rgb="FFFFCCFF"/>
      </right>
      <top style="medium">
        <color rgb="FFFFCCFF"/>
      </top>
      <bottom style="medium">
        <color rgb="FFFFCCFF"/>
      </bottom>
      <diagonal/>
    </border>
    <border>
      <left style="medium">
        <color rgb="FFCC66FF"/>
      </left>
      <right style="medium">
        <color rgb="FFCC66FF"/>
      </right>
      <top style="medium">
        <color rgb="FFCC66FF"/>
      </top>
      <bottom style="medium">
        <color rgb="FFCC66FF"/>
      </bottom>
      <diagonal/>
    </border>
    <border>
      <left/>
      <right style="medium">
        <color rgb="FFCC66FF"/>
      </right>
      <top/>
      <bottom/>
      <diagonal/>
    </border>
    <border>
      <left style="medium">
        <color rgb="FFCC66FF"/>
      </left>
      <right/>
      <top style="medium">
        <color rgb="FFCC66FF"/>
      </top>
      <bottom style="medium">
        <color rgb="FFCC66FF"/>
      </bottom>
      <diagonal/>
    </border>
    <border>
      <left/>
      <right style="medium">
        <color rgb="FFCC66FF"/>
      </right>
      <top style="medium">
        <color rgb="FFCC66FF"/>
      </top>
      <bottom style="medium">
        <color rgb="FFCC66FF"/>
      </bottom>
      <diagonal/>
    </border>
    <border>
      <left/>
      <right/>
      <top style="medium">
        <color rgb="FFCC66FF"/>
      </top>
      <bottom style="medium">
        <color rgb="FFCC66FF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rgb="FF002060"/>
      </left>
      <right/>
      <top style="medium">
        <color rgb="FF002060"/>
      </top>
      <bottom style="medium">
        <color rgb="FF002060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/>
      <right style="medium">
        <color rgb="FF00B050"/>
      </right>
      <top/>
      <bottom/>
      <diagonal/>
    </border>
    <border>
      <left/>
      <right/>
      <top style="medium">
        <color rgb="FFCC66FF"/>
      </top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 style="medium">
        <color rgb="FF002060"/>
      </left>
      <right style="medium">
        <color rgb="FF002060"/>
      </right>
      <top/>
      <bottom style="medium">
        <color rgb="FF00206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/>
      <diagonal/>
    </border>
    <border>
      <left style="thin">
        <color theme="8" tint="-0.499984740745262"/>
      </left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medium">
        <color rgb="FFCC66FF"/>
      </left>
      <right style="medium">
        <color rgb="FFCC66FF"/>
      </right>
      <top style="medium">
        <color rgb="FFCC66FF"/>
      </top>
      <bottom/>
      <diagonal/>
    </border>
    <border>
      <left style="medium">
        <color rgb="FFCC66FF"/>
      </left>
      <right style="medium">
        <color rgb="FFCC66FF"/>
      </right>
      <top/>
      <bottom style="medium">
        <color rgb="FFCC66FF"/>
      </bottom>
      <diagonal/>
    </border>
    <border>
      <left/>
      <right/>
      <top style="medium">
        <color rgb="FF002060"/>
      </top>
      <bottom/>
      <diagonal/>
    </border>
    <border>
      <left style="thin">
        <color rgb="FF7030A0"/>
      </left>
      <right style="thin">
        <color rgb="FF7030A0"/>
      </right>
      <top style="thin">
        <color rgb="FF7030A0"/>
      </top>
      <bottom/>
      <diagonal/>
    </border>
    <border>
      <left style="thin">
        <color rgb="FF7030A0"/>
      </left>
      <right style="thin">
        <color rgb="FF7030A0"/>
      </right>
      <top/>
      <bottom style="thin">
        <color rgb="FF7030A0"/>
      </bottom>
      <diagonal/>
    </border>
    <border>
      <left/>
      <right style="medium">
        <color rgb="FF002060"/>
      </right>
      <top/>
      <bottom/>
      <diagonal/>
    </border>
    <border>
      <left/>
      <right/>
      <top style="thin">
        <color theme="8" tint="-0.499984740745262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rgb="FF0000FF"/>
      </left>
      <right style="thin">
        <color rgb="FF0000FF"/>
      </right>
      <top style="thin">
        <color rgb="FF0000FF"/>
      </top>
      <bottom/>
      <diagonal/>
    </border>
    <border>
      <left style="thin">
        <color rgb="FF0000FF"/>
      </left>
      <right style="thin">
        <color rgb="FF0000FF"/>
      </right>
      <top/>
      <bottom style="thin">
        <color rgb="FF0000FF"/>
      </bottom>
      <diagonal/>
    </border>
    <border>
      <left style="thin">
        <color rgb="FF002060"/>
      </left>
      <right/>
      <top style="thin">
        <color rgb="FF002060"/>
      </top>
      <bottom/>
      <diagonal/>
    </border>
    <border>
      <left/>
      <right/>
      <top style="thin">
        <color rgb="FF002060"/>
      </top>
      <bottom/>
      <diagonal/>
    </border>
    <border>
      <left/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/>
      <top/>
      <bottom/>
      <diagonal/>
    </border>
    <border>
      <left/>
      <right style="thin">
        <color rgb="FF002060"/>
      </right>
      <top/>
      <bottom/>
      <diagonal/>
    </border>
    <border>
      <left style="thin">
        <color rgb="FF002060"/>
      </left>
      <right/>
      <top/>
      <bottom style="thin">
        <color rgb="FF002060"/>
      </bottom>
      <diagonal/>
    </border>
    <border>
      <left/>
      <right/>
      <top/>
      <bottom style="thin">
        <color rgb="FF002060"/>
      </bottom>
      <diagonal/>
    </border>
    <border>
      <left/>
      <right style="thin">
        <color rgb="FF002060"/>
      </right>
      <top/>
      <bottom style="thin">
        <color rgb="FF002060"/>
      </bottom>
      <diagonal/>
    </border>
    <border>
      <left/>
      <right/>
      <top/>
      <bottom style="medium">
        <color indexed="64"/>
      </bottom>
      <diagonal/>
    </border>
  </borders>
  <cellStyleXfs count="438">
    <xf numFmtId="0" fontId="0" fillId="0" borderId="0"/>
    <xf numFmtId="0" fontId="2" fillId="0" borderId="0"/>
    <xf numFmtId="0" fontId="18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2" fillId="0" borderId="0"/>
    <xf numFmtId="0" fontId="24" fillId="0" borderId="0"/>
    <xf numFmtId="0" fontId="22" fillId="0" borderId="0"/>
    <xf numFmtId="0" fontId="23" fillId="0" borderId="0"/>
    <xf numFmtId="0" fontId="23" fillId="0" borderId="0"/>
    <xf numFmtId="9" fontId="3" fillId="0" borderId="0" applyFont="0" applyFill="0" applyBorder="0" applyAlignment="0" applyProtection="0"/>
    <xf numFmtId="0" fontId="3" fillId="0" borderId="0"/>
    <xf numFmtId="0" fontId="1" fillId="0" borderId="0"/>
    <xf numFmtId="43" fontId="24" fillId="0" borderId="0" applyFont="0" applyFill="0" applyBorder="0" applyAlignment="0" applyProtection="0"/>
    <xf numFmtId="0" fontId="34" fillId="0" borderId="0"/>
    <xf numFmtId="0" fontId="35" fillId="0" borderId="0"/>
    <xf numFmtId="0" fontId="37" fillId="0" borderId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8" borderId="0" applyNumberFormat="0" applyBorder="0" applyAlignment="0" applyProtection="0"/>
    <xf numFmtId="0" fontId="38" fillId="13" borderId="0" applyNumberFormat="0" applyBorder="0" applyAlignment="0" applyProtection="0"/>
    <xf numFmtId="0" fontId="38" fillId="16" borderId="0" applyNumberFormat="0" applyBorder="0" applyAlignment="0" applyProtection="0"/>
    <xf numFmtId="0" fontId="38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7" borderId="0" applyNumberFormat="0" applyBorder="0" applyAlignment="0" applyProtection="0"/>
    <xf numFmtId="0" fontId="40" fillId="11" borderId="0" applyNumberFormat="0" applyBorder="0" applyAlignment="0" applyProtection="0"/>
    <xf numFmtId="0" fontId="41" fillId="28" borderId="18" applyNumberFormat="0" applyAlignment="0" applyProtection="0"/>
    <xf numFmtId="0" fontId="42" fillId="29" borderId="19" applyNumberFormat="0" applyAlignment="0" applyProtection="0"/>
    <xf numFmtId="188" fontId="43" fillId="0" borderId="0" applyFill="0" applyBorder="0" applyAlignment="0" applyProtection="0"/>
    <xf numFmtId="188" fontId="43" fillId="0" borderId="0" applyFill="0" applyBorder="0" applyAlignment="0" applyProtection="0"/>
    <xf numFmtId="189" fontId="43" fillId="0" borderId="0" applyFill="0" applyBorder="0" applyAlignment="0" applyProtection="0"/>
    <xf numFmtId="0" fontId="44" fillId="0" borderId="0" applyNumberFormat="0" applyFill="0" applyBorder="0" applyAlignment="0" applyProtection="0"/>
    <xf numFmtId="0" fontId="45" fillId="12" borderId="0" applyNumberFormat="0" applyBorder="0" applyAlignment="0" applyProtection="0"/>
    <xf numFmtId="0" fontId="46" fillId="0" borderId="20" applyNumberFormat="0" applyFill="0" applyAlignment="0" applyProtection="0"/>
    <xf numFmtId="0" fontId="47" fillId="0" borderId="21" applyNumberFormat="0" applyFill="0" applyAlignment="0" applyProtection="0"/>
    <xf numFmtId="0" fontId="48" fillId="0" borderId="22" applyNumberFormat="0" applyFill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15" borderId="18" applyNumberFormat="0" applyAlignment="0" applyProtection="0"/>
    <xf numFmtId="0" fontId="51" fillId="0" borderId="23" applyNumberFormat="0" applyFill="0" applyAlignment="0" applyProtection="0"/>
    <xf numFmtId="0" fontId="52" fillId="30" borderId="0" applyNumberFormat="0" applyBorder="0" applyAlignment="0" applyProtection="0"/>
    <xf numFmtId="0" fontId="22" fillId="0" borderId="0"/>
    <xf numFmtId="0" fontId="37" fillId="0" borderId="0"/>
    <xf numFmtId="0" fontId="37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3" fillId="31" borderId="24" applyNumberFormat="0" applyAlignment="0" applyProtection="0"/>
    <xf numFmtId="0" fontId="53" fillId="28" borderId="25" applyNumberFormat="0" applyAlignment="0" applyProtection="0"/>
    <xf numFmtId="9" fontId="43" fillId="0" borderId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26" applyNumberFormat="0" applyFill="0" applyAlignment="0" applyProtection="0"/>
    <xf numFmtId="0" fontId="56" fillId="0" borderId="0" applyNumberFormat="0" applyFill="0" applyBorder="0" applyAlignment="0" applyProtection="0"/>
    <xf numFmtId="0" fontId="62" fillId="0" borderId="0"/>
    <xf numFmtId="190" fontId="22" fillId="0" borderId="0"/>
    <xf numFmtId="43" fontId="24" fillId="0" borderId="0" applyFont="0" applyFill="0" applyBorder="0" applyAlignment="0" applyProtection="0"/>
    <xf numFmtId="0" fontId="1" fillId="0" borderId="0"/>
    <xf numFmtId="191" fontId="1" fillId="0" borderId="0" applyFont="0" applyFill="0" applyBorder="0" applyAlignment="0" applyProtection="0"/>
    <xf numFmtId="0" fontId="123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0" fontId="125" fillId="0" borderId="0"/>
    <xf numFmtId="0" fontId="125" fillId="0" borderId="0"/>
    <xf numFmtId="0" fontId="125" fillId="0" borderId="0"/>
    <xf numFmtId="0" fontId="126" fillId="0" borderId="0"/>
    <xf numFmtId="0" fontId="126" fillId="0" borderId="0"/>
    <xf numFmtId="0" fontId="125" fillId="0" borderId="0"/>
    <xf numFmtId="0" fontId="125" fillId="0" borderId="0"/>
    <xf numFmtId="0" fontId="22" fillId="0" borderId="0"/>
    <xf numFmtId="0" fontId="126" fillId="0" borderId="0"/>
    <xf numFmtId="0" fontId="127" fillId="0" borderId="0"/>
    <xf numFmtId="0" fontId="128" fillId="0" borderId="0"/>
    <xf numFmtId="0" fontId="127" fillId="0" borderId="0"/>
    <xf numFmtId="0" fontId="129" fillId="0" borderId="0"/>
    <xf numFmtId="0" fontId="22" fillId="0" borderId="0"/>
    <xf numFmtId="0" fontId="130" fillId="0" borderId="0"/>
    <xf numFmtId="0" fontId="131" fillId="0" borderId="0"/>
    <xf numFmtId="0" fontId="127" fillId="0" borderId="0"/>
    <xf numFmtId="0" fontId="132" fillId="0" borderId="0"/>
    <xf numFmtId="0" fontId="132" fillId="0" borderId="0"/>
    <xf numFmtId="0" fontId="133" fillId="0" borderId="0"/>
    <xf numFmtId="0" fontId="134" fillId="0" borderId="0"/>
    <xf numFmtId="0" fontId="135" fillId="0" borderId="0"/>
    <xf numFmtId="0" fontId="136" fillId="0" borderId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0"/>
    <xf numFmtId="0" fontId="138" fillId="0" borderId="0"/>
    <xf numFmtId="189" fontId="139" fillId="0" borderId="0" applyFill="0" applyBorder="0" applyAlignment="0" applyProtection="0"/>
    <xf numFmtId="192" fontId="139" fillId="0" borderId="0" applyFill="0" applyBorder="0" applyAlignment="0" applyProtection="0"/>
    <xf numFmtId="0" fontId="127" fillId="0" borderId="0"/>
    <xf numFmtId="193" fontId="139" fillId="0" borderId="0" applyFill="0" applyBorder="0" applyAlignment="0" applyProtection="0"/>
    <xf numFmtId="194" fontId="139" fillId="0" borderId="0" applyFill="0" applyBorder="0" applyAlignment="0" applyProtection="0"/>
    <xf numFmtId="0" fontId="140" fillId="0" borderId="0"/>
    <xf numFmtId="0" fontId="22" fillId="0" borderId="0"/>
    <xf numFmtId="0" fontId="127" fillId="0" borderId="0"/>
    <xf numFmtId="0" fontId="1" fillId="46" borderId="0" applyNumberFormat="0" applyBorder="0" applyAlignment="0" applyProtection="0"/>
    <xf numFmtId="0" fontId="3" fillId="46" borderId="0" applyNumberFormat="0" applyBorder="0" applyAlignment="0" applyProtection="0"/>
    <xf numFmtId="0" fontId="1" fillId="50" borderId="0" applyNumberFormat="0" applyBorder="0" applyAlignment="0" applyProtection="0"/>
    <xf numFmtId="0" fontId="3" fillId="50" borderId="0" applyNumberFormat="0" applyBorder="0" applyAlignment="0" applyProtection="0"/>
    <xf numFmtId="0" fontId="1" fillId="54" borderId="0" applyNumberFormat="0" applyBorder="0" applyAlignment="0" applyProtection="0"/>
    <xf numFmtId="0" fontId="3" fillId="54" borderId="0" applyNumberFormat="0" applyBorder="0" applyAlignment="0" applyProtection="0"/>
    <xf numFmtId="0" fontId="1" fillId="58" borderId="0" applyNumberFormat="0" applyBorder="0" applyAlignment="0" applyProtection="0"/>
    <xf numFmtId="0" fontId="3" fillId="58" borderId="0" applyNumberFormat="0" applyBorder="0" applyAlignment="0" applyProtection="0"/>
    <xf numFmtId="0" fontId="1" fillId="61" borderId="0" applyNumberFormat="0" applyBorder="0" applyAlignment="0" applyProtection="0"/>
    <xf numFmtId="0" fontId="3" fillId="61" borderId="0" applyNumberFormat="0" applyBorder="0" applyAlignment="0" applyProtection="0"/>
    <xf numFmtId="0" fontId="1" fillId="65" borderId="0" applyNumberFormat="0" applyBorder="0" applyAlignment="0" applyProtection="0"/>
    <xf numFmtId="0" fontId="3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71" borderId="0" applyNumberFormat="0" applyBorder="0" applyAlignment="0" applyProtection="0"/>
    <xf numFmtId="0" fontId="38" fillId="72" borderId="0" applyNumberFormat="0" applyBorder="0" applyAlignment="0" applyProtection="0"/>
    <xf numFmtId="0" fontId="38" fillId="73" borderId="0" applyNumberFormat="0" applyBorder="0" applyAlignment="0" applyProtection="0"/>
    <xf numFmtId="0" fontId="38" fillId="74" borderId="0" applyNumberFormat="0" applyBorder="0" applyAlignment="0" applyProtection="0"/>
    <xf numFmtId="0" fontId="38" fillId="75" borderId="0" applyNumberFormat="0" applyBorder="0" applyAlignment="0" applyProtection="0"/>
    <xf numFmtId="0" fontId="1" fillId="47" borderId="0" applyNumberFormat="0" applyBorder="0" applyAlignment="0" applyProtection="0"/>
    <xf numFmtId="0" fontId="3" fillId="47" borderId="0" applyNumberFormat="0" applyBorder="0" applyAlignment="0" applyProtection="0"/>
    <xf numFmtId="0" fontId="1" fillId="51" borderId="0" applyNumberFormat="0" applyBorder="0" applyAlignment="0" applyProtection="0"/>
    <xf numFmtId="0" fontId="3" fillId="51" borderId="0" applyNumberFormat="0" applyBorder="0" applyAlignment="0" applyProtection="0"/>
    <xf numFmtId="0" fontId="1" fillId="55" borderId="0" applyNumberFormat="0" applyBorder="0" applyAlignment="0" applyProtection="0"/>
    <xf numFmtId="0" fontId="3" fillId="55" borderId="0" applyNumberFormat="0" applyBorder="0" applyAlignment="0" applyProtection="0"/>
    <xf numFmtId="0" fontId="1" fillId="59" borderId="0" applyNumberFormat="0" applyBorder="0" applyAlignment="0" applyProtection="0"/>
    <xf numFmtId="0" fontId="3" fillId="59" borderId="0" applyNumberFormat="0" applyBorder="0" applyAlignment="0" applyProtection="0"/>
    <xf numFmtId="0" fontId="1" fillId="62" borderId="0" applyNumberFormat="0" applyBorder="0" applyAlignment="0" applyProtection="0"/>
    <xf numFmtId="0" fontId="3" fillId="62" borderId="0" applyNumberFormat="0" applyBorder="0" applyAlignment="0" applyProtection="0"/>
    <xf numFmtId="0" fontId="1" fillId="66" borderId="0" applyNumberFormat="0" applyBorder="0" applyAlignment="0" applyProtection="0"/>
    <xf numFmtId="0" fontId="3" fillId="66" borderId="0" applyNumberFormat="0" applyBorder="0" applyAlignment="0" applyProtection="0"/>
    <xf numFmtId="0" fontId="38" fillId="76" borderId="0" applyNumberFormat="0" applyBorder="0" applyAlignment="0" applyProtection="0"/>
    <xf numFmtId="0" fontId="38" fillId="77" borderId="0" applyNumberFormat="0" applyBorder="0" applyAlignment="0" applyProtection="0"/>
    <xf numFmtId="0" fontId="38" fillId="78" borderId="0" applyNumberFormat="0" applyBorder="0" applyAlignment="0" applyProtection="0"/>
    <xf numFmtId="0" fontId="38" fillId="73" borderId="0" applyNumberFormat="0" applyBorder="0" applyAlignment="0" applyProtection="0"/>
    <xf numFmtId="0" fontId="38" fillId="76" borderId="0" applyNumberFormat="0" applyBorder="0" applyAlignment="0" applyProtection="0"/>
    <xf numFmtId="0" fontId="38" fillId="79" borderId="0" applyNumberFormat="0" applyBorder="0" applyAlignment="0" applyProtection="0"/>
    <xf numFmtId="0" fontId="111" fillId="48" borderId="0" applyNumberFormat="0" applyBorder="0" applyAlignment="0" applyProtection="0"/>
    <xf numFmtId="0" fontId="111" fillId="52" borderId="0" applyNumberFormat="0" applyBorder="0" applyAlignment="0" applyProtection="0"/>
    <xf numFmtId="0" fontId="111" fillId="56" borderId="0" applyNumberFormat="0" applyBorder="0" applyAlignment="0" applyProtection="0"/>
    <xf numFmtId="0" fontId="111" fillId="63" borderId="0" applyNumberFormat="0" applyBorder="0" applyAlignment="0" applyProtection="0"/>
    <xf numFmtId="0" fontId="111" fillId="67" borderId="0" applyNumberFormat="0" applyBorder="0" applyAlignment="0" applyProtection="0"/>
    <xf numFmtId="0" fontId="39" fillId="80" borderId="0" applyNumberFormat="0" applyBorder="0" applyAlignment="0" applyProtection="0"/>
    <xf numFmtId="0" fontId="39" fillId="77" borderId="0" applyNumberFormat="0" applyBorder="0" applyAlignment="0" applyProtection="0"/>
    <xf numFmtId="0" fontId="39" fillId="78" borderId="0" applyNumberFormat="0" applyBorder="0" applyAlignment="0" applyProtection="0"/>
    <xf numFmtId="0" fontId="39" fillId="81" borderId="0" applyNumberFormat="0" applyBorder="0" applyAlignment="0" applyProtection="0"/>
    <xf numFmtId="0" fontId="39" fillId="82" borderId="0" applyNumberFormat="0" applyBorder="0" applyAlignment="0" applyProtection="0"/>
    <xf numFmtId="0" fontId="39" fillId="83" borderId="0" applyNumberFormat="0" applyBorder="0" applyAlignment="0" applyProtection="0"/>
    <xf numFmtId="195" fontId="139" fillId="0" borderId="0" applyFill="0" applyBorder="0" applyAlignment="0" applyProtection="0"/>
    <xf numFmtId="188" fontId="139" fillId="0" borderId="0" applyFill="0" applyBorder="0" applyAlignment="0" applyProtection="0"/>
    <xf numFmtId="196" fontId="139" fillId="0" borderId="0" applyFill="0" applyBorder="0" applyAlignment="0" applyProtection="0"/>
    <xf numFmtId="197" fontId="139" fillId="0" borderId="0" applyFill="0" applyBorder="0" applyAlignment="0" applyProtection="0"/>
    <xf numFmtId="0" fontId="111" fillId="45" borderId="0" applyNumberFormat="0" applyBorder="0" applyAlignment="0" applyProtection="0"/>
    <xf numFmtId="0" fontId="111" fillId="49" borderId="0" applyNumberFormat="0" applyBorder="0" applyAlignment="0" applyProtection="0"/>
    <xf numFmtId="0" fontId="111" fillId="53" borderId="0" applyNumberFormat="0" applyBorder="0" applyAlignment="0" applyProtection="0"/>
    <xf numFmtId="0" fontId="111" fillId="57" borderId="0" applyNumberFormat="0" applyBorder="0" applyAlignment="0" applyProtection="0"/>
    <xf numFmtId="0" fontId="111" fillId="60" borderId="0" applyNumberFormat="0" applyBorder="0" applyAlignment="0" applyProtection="0"/>
    <xf numFmtId="0" fontId="111" fillId="64" borderId="0" applyNumberFormat="0" applyBorder="0" applyAlignment="0" applyProtection="0"/>
    <xf numFmtId="0" fontId="139" fillId="0" borderId="0" applyFill="0" applyBorder="0" applyAlignment="0" applyProtection="0"/>
    <xf numFmtId="0" fontId="139" fillId="0" borderId="0" applyFill="0" applyBorder="0" applyAlignment="0" applyProtection="0"/>
    <xf numFmtId="0" fontId="139" fillId="0" borderId="0" applyFill="0" applyBorder="0" applyAlignment="0" applyProtection="0"/>
    <xf numFmtId="0" fontId="139" fillId="0" borderId="0" applyFill="0" applyBorder="0" applyAlignment="0" applyProtection="0"/>
    <xf numFmtId="0" fontId="101" fillId="39" borderId="0" applyNumberFormat="0" applyBorder="0" applyAlignment="0" applyProtection="0"/>
    <xf numFmtId="0" fontId="141" fillId="0" borderId="0"/>
    <xf numFmtId="0" fontId="141" fillId="0" borderId="0"/>
    <xf numFmtId="0" fontId="105" fillId="42" borderId="31" applyNumberFormat="0" applyAlignment="0" applyProtection="0"/>
    <xf numFmtId="0" fontId="22" fillId="69" borderId="0" applyNumberFormat="0" applyFont="0" applyFill="0" applyBorder="0" applyAlignment="0" applyProtection="0"/>
    <xf numFmtId="0" fontId="107" fillId="43" borderId="34" applyNumberFormat="0" applyAlignment="0" applyProtection="0"/>
    <xf numFmtId="0" fontId="142" fillId="0" borderId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188" fontId="139" fillId="0" borderId="0" applyFill="0" applyBorder="0" applyAlignment="0" applyProtection="0"/>
    <xf numFmtId="43" fontId="38" fillId="0" borderId="0" applyFont="0" applyFill="0" applyBorder="0" applyAlignment="0" applyProtection="0"/>
    <xf numFmtId="43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188" fontId="139" fillId="0" borderId="0" applyFill="0" applyBorder="0" applyAlignment="0" applyProtection="0"/>
    <xf numFmtId="198" fontId="143" fillId="0" borderId="0"/>
    <xf numFmtId="198" fontId="143" fillId="0" borderId="0"/>
    <xf numFmtId="198" fontId="144" fillId="0" borderId="0"/>
    <xf numFmtId="3" fontId="139" fillId="0" borderId="0" applyFill="0" applyBorder="0" applyAlignment="0" applyProtection="0"/>
    <xf numFmtId="0" fontId="142" fillId="0" borderId="0"/>
    <xf numFmtId="0" fontId="142" fillId="0" borderId="0"/>
    <xf numFmtId="199" fontId="22" fillId="0" borderId="0" applyFont="0" applyFill="0" applyBorder="0" applyAlignment="0" applyProtection="0"/>
    <xf numFmtId="200" fontId="139" fillId="0" borderId="0" applyFill="0" applyBorder="0" applyAlignment="0" applyProtection="0"/>
    <xf numFmtId="201" fontId="143" fillId="0" borderId="0"/>
    <xf numFmtId="201" fontId="143" fillId="0" borderId="0"/>
    <xf numFmtId="201" fontId="144" fillId="0" borderId="0"/>
    <xf numFmtId="0" fontId="145" fillId="0" borderId="0" applyProtection="0"/>
    <xf numFmtId="202" fontId="143" fillId="0" borderId="0"/>
    <xf numFmtId="202" fontId="143" fillId="0" borderId="0"/>
    <xf numFmtId="202" fontId="144" fillId="0" borderId="0"/>
    <xf numFmtId="0" fontId="38" fillId="0" borderId="0"/>
    <xf numFmtId="0" fontId="146" fillId="0" borderId="0"/>
    <xf numFmtId="0" fontId="109" fillId="0" borderId="0" applyNumberFormat="0" applyFill="0" applyBorder="0" applyAlignment="0" applyProtection="0"/>
    <xf numFmtId="2" fontId="145" fillId="0" borderId="0" applyProtection="0"/>
    <xf numFmtId="0" fontId="147" fillId="0" borderId="0" applyNumberFormat="0" applyFill="0" applyBorder="0" applyAlignment="0" applyProtection="0"/>
    <xf numFmtId="0" fontId="100" fillId="38" borderId="0" applyNumberFormat="0" applyBorder="0" applyAlignment="0" applyProtection="0"/>
    <xf numFmtId="38" fontId="148" fillId="84" borderId="0" applyNumberFormat="0" applyBorder="0" applyAlignment="0" applyProtection="0"/>
    <xf numFmtId="0" fontId="149" fillId="0" borderId="38" applyNumberFormat="0" applyAlignment="0" applyProtection="0"/>
    <xf numFmtId="0" fontId="149" fillId="0" borderId="39">
      <alignment horizontal="left" vertical="center"/>
    </xf>
    <xf numFmtId="0" fontId="97" fillId="0" borderId="28" applyNumberFormat="0" applyFill="0" applyAlignment="0" applyProtection="0"/>
    <xf numFmtId="0" fontId="98" fillId="0" borderId="29" applyNumberFormat="0" applyFill="0" applyAlignment="0" applyProtection="0"/>
    <xf numFmtId="0" fontId="99" fillId="0" borderId="30" applyNumberFormat="0" applyFill="0" applyAlignment="0" applyProtection="0"/>
    <xf numFmtId="0" fontId="99" fillId="0" borderId="0" applyNumberFormat="0" applyFill="0" applyBorder="0" applyAlignment="0" applyProtection="0"/>
    <xf numFmtId="0" fontId="150" fillId="0" borderId="0" applyProtection="0"/>
    <xf numFmtId="0" fontId="149" fillId="0" borderId="0" applyProtection="0"/>
    <xf numFmtId="0" fontId="151" fillId="0" borderId="0" applyNumberFormat="0" applyFill="0" applyBorder="0" applyAlignment="0" applyProtection="0"/>
    <xf numFmtId="10" fontId="148" fillId="85" borderId="1" applyNumberFormat="0" applyBorder="0" applyAlignment="0" applyProtection="0"/>
    <xf numFmtId="0" fontId="50" fillId="75" borderId="18" applyNumberFormat="0" applyAlignment="0" applyProtection="0"/>
    <xf numFmtId="0" fontId="50" fillId="75" borderId="18" applyNumberFormat="0" applyAlignment="0" applyProtection="0"/>
    <xf numFmtId="0" fontId="50" fillId="75" borderId="18" applyNumberFormat="0" applyAlignment="0" applyProtection="0"/>
    <xf numFmtId="0" fontId="50" fillId="75" borderId="18" applyNumberFormat="0" applyAlignment="0" applyProtection="0"/>
    <xf numFmtId="0" fontId="50" fillId="75" borderId="18" applyNumberFormat="0" applyAlignment="0" applyProtection="0"/>
    <xf numFmtId="0" fontId="50" fillId="75" borderId="18" applyNumberFormat="0" applyAlignment="0" applyProtection="0"/>
    <xf numFmtId="0" fontId="50" fillId="75" borderId="18" applyNumberFormat="0" applyAlignment="0" applyProtection="0"/>
    <xf numFmtId="0" fontId="50" fillId="75" borderId="18" applyNumberFormat="0" applyAlignment="0" applyProtection="0"/>
    <xf numFmtId="0" fontId="50" fillId="75" borderId="18" applyNumberFormat="0" applyAlignment="0" applyProtection="0"/>
    <xf numFmtId="0" fontId="50" fillId="75" borderId="18" applyNumberFormat="0" applyAlignment="0" applyProtection="0"/>
    <xf numFmtId="0" fontId="50" fillId="75" borderId="18" applyNumberFormat="0" applyAlignment="0" applyProtection="0"/>
    <xf numFmtId="0" fontId="50" fillId="75" borderId="18" applyNumberFormat="0" applyAlignment="0" applyProtection="0"/>
    <xf numFmtId="0" fontId="50" fillId="75" borderId="18" applyNumberFormat="0" applyAlignment="0" applyProtection="0"/>
    <xf numFmtId="0" fontId="103" fillId="41" borderId="31" applyNumberFormat="0" applyAlignment="0" applyProtection="0"/>
    <xf numFmtId="0" fontId="50" fillId="75" borderId="18" applyNumberFormat="0" applyAlignment="0" applyProtection="0"/>
    <xf numFmtId="0" fontId="50" fillId="75" borderId="18" applyNumberFormat="0" applyAlignment="0" applyProtection="0"/>
    <xf numFmtId="0" fontId="50" fillId="75" borderId="18" applyNumberFormat="0" applyAlignment="0" applyProtection="0"/>
    <xf numFmtId="0" fontId="50" fillId="75" borderId="18" applyNumberFormat="0" applyAlignment="0" applyProtection="0"/>
    <xf numFmtId="0" fontId="50" fillId="75" borderId="18" applyNumberFormat="0" applyAlignment="0" applyProtection="0"/>
    <xf numFmtId="0" fontId="50" fillId="75" borderId="18" applyNumberFormat="0" applyAlignment="0" applyProtection="0"/>
    <xf numFmtId="0" fontId="106" fillId="0" borderId="33" applyNumberFormat="0" applyFill="0" applyAlignment="0" applyProtection="0"/>
    <xf numFmtId="38" fontId="139" fillId="0" borderId="0" applyFill="0" applyBorder="0" applyAlignment="0" applyProtection="0"/>
    <xf numFmtId="40" fontId="139" fillId="0" borderId="0" applyFill="0" applyBorder="0" applyAlignment="0" applyProtection="0"/>
    <xf numFmtId="0" fontId="139" fillId="0" borderId="0" applyFill="0" applyBorder="0" applyAlignment="0" applyProtection="0"/>
    <xf numFmtId="0" fontId="139" fillId="0" borderId="0" applyFill="0" applyBorder="0" applyAlignment="0" applyProtection="0"/>
    <xf numFmtId="203" fontId="139" fillId="0" borderId="0" applyFill="0" applyBorder="0" applyAlignment="0" applyProtection="0"/>
    <xf numFmtId="204" fontId="139" fillId="0" borderId="0" applyFill="0" applyBorder="0" applyAlignment="0" applyProtection="0"/>
    <xf numFmtId="0" fontId="102" fillId="40" borderId="0" applyNumberFormat="0" applyBorder="0" applyAlignment="0" applyProtection="0"/>
    <xf numFmtId="0" fontId="152" fillId="0" borderId="0"/>
    <xf numFmtId="37" fontId="153" fillId="0" borderId="0"/>
    <xf numFmtId="205" fontId="154" fillId="0" borderId="0"/>
    <xf numFmtId="0" fontId="14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8" fillId="0" borderId="0"/>
    <xf numFmtId="0" fontId="3" fillId="0" borderId="0"/>
    <xf numFmtId="0" fontId="38" fillId="0" borderId="0"/>
    <xf numFmtId="0" fontId="155" fillId="0" borderId="0"/>
    <xf numFmtId="0" fontId="15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4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56" fillId="0" borderId="0"/>
    <xf numFmtId="0" fontId="4" fillId="0" borderId="0"/>
    <xf numFmtId="0" fontId="3" fillId="0" borderId="0"/>
    <xf numFmtId="0" fontId="157" fillId="0" borderId="0"/>
    <xf numFmtId="0" fontId="139" fillId="0" borderId="0"/>
    <xf numFmtId="0" fontId="3" fillId="0" borderId="0"/>
    <xf numFmtId="0" fontId="3" fillId="0" borderId="0"/>
    <xf numFmtId="0" fontId="34" fillId="0" borderId="0"/>
    <xf numFmtId="0" fontId="18" fillId="0" borderId="0"/>
    <xf numFmtId="0" fontId="4" fillId="0" borderId="0"/>
    <xf numFmtId="0" fontId="4" fillId="0" borderId="0"/>
    <xf numFmtId="0" fontId="4" fillId="0" borderId="0"/>
    <xf numFmtId="0" fontId="4" fillId="86" borderId="24" applyNumberFormat="0" applyFont="0" applyAlignment="0" applyProtection="0"/>
    <xf numFmtId="0" fontId="1" fillId="44" borderId="35" applyNumberFormat="0" applyFont="0" applyAlignment="0" applyProtection="0"/>
    <xf numFmtId="0" fontId="3" fillId="44" borderId="35" applyNumberFormat="0" applyFont="0" applyAlignment="0" applyProtection="0"/>
    <xf numFmtId="0" fontId="139" fillId="0" borderId="0" applyFill="0" applyBorder="0" applyAlignment="0" applyProtection="0"/>
    <xf numFmtId="0" fontId="139" fillId="0" borderId="0" applyFill="0" applyBorder="0" applyAlignment="0" applyProtection="0"/>
    <xf numFmtId="0" fontId="104" fillId="42" borderId="32" applyNumberFormat="0" applyAlignment="0" applyProtection="0"/>
    <xf numFmtId="10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8" fillId="0" borderId="0" applyNumberFormat="0" applyBorder="0"/>
    <xf numFmtId="0" fontId="139" fillId="0" borderId="0" applyNumberFormat="0" applyFill="0" applyBorder="0" applyAlignment="0" applyProtection="0"/>
    <xf numFmtId="15" fontId="139" fillId="0" borderId="0" applyFill="0" applyBorder="0" applyAlignment="0" applyProtection="0"/>
    <xf numFmtId="4" fontId="139" fillId="0" borderId="0" applyFill="0" applyBorder="0" applyAlignment="0" applyProtection="0"/>
    <xf numFmtId="0" fontId="159" fillId="0" borderId="40">
      <alignment horizontal="center"/>
    </xf>
    <xf numFmtId="3" fontId="139" fillId="0" borderId="0" applyFill="0" applyBorder="0" applyAlignment="0" applyProtection="0"/>
    <xf numFmtId="0" fontId="139" fillId="87" borderId="0" applyNumberFormat="0" applyBorder="0" applyAlignment="0" applyProtection="0"/>
    <xf numFmtId="1" fontId="22" fillId="0" borderId="8" applyNumberFormat="0" applyFill="0" applyAlignment="0" applyProtection="0">
      <alignment horizontal="center" vertical="center"/>
    </xf>
    <xf numFmtId="0" fontId="96" fillId="0" borderId="0" applyNumberFormat="0" applyFill="0" applyBorder="0" applyAlignment="0" applyProtection="0"/>
    <xf numFmtId="0" fontId="110" fillId="0" borderId="36" applyNumberFormat="0" applyFill="0" applyAlignment="0" applyProtection="0"/>
    <xf numFmtId="0" fontId="108" fillId="0" borderId="0" applyNumberFormat="0" applyFill="0" applyBorder="0" applyAlignment="0" applyProtection="0"/>
    <xf numFmtId="0" fontId="160" fillId="0" borderId="0"/>
    <xf numFmtId="0" fontId="41" fillId="88" borderId="18" applyNumberFormat="0" applyAlignment="0" applyProtection="0"/>
    <xf numFmtId="0" fontId="56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42" fillId="89" borderId="19" applyNumberFormat="0" applyAlignment="0" applyProtection="0"/>
    <xf numFmtId="0" fontId="51" fillId="0" borderId="23" applyNumberFormat="0" applyFill="0" applyAlignment="0" applyProtection="0"/>
    <xf numFmtId="0" fontId="45" fillId="72" borderId="0" applyNumberFormat="0" applyBorder="0" applyAlignment="0" applyProtection="0"/>
    <xf numFmtId="0" fontId="50" fillId="75" borderId="18" applyNumberFormat="0" applyAlignment="0" applyProtection="0"/>
    <xf numFmtId="0" fontId="52" fillId="90" borderId="0" applyNumberFormat="0" applyBorder="0" applyAlignment="0" applyProtection="0"/>
    <xf numFmtId="0" fontId="55" fillId="0" borderId="26" applyNumberFormat="0" applyFill="0" applyAlignment="0" applyProtection="0"/>
    <xf numFmtId="0" fontId="40" fillId="71" borderId="0" applyNumberFormat="0" applyBorder="0" applyAlignment="0" applyProtection="0"/>
    <xf numFmtId="0" fontId="39" fillId="91" borderId="0" applyNumberFormat="0" applyBorder="0" applyAlignment="0" applyProtection="0"/>
    <xf numFmtId="0" fontId="39" fillId="92" borderId="0" applyNumberFormat="0" applyBorder="0" applyAlignment="0" applyProtection="0"/>
    <xf numFmtId="0" fontId="39" fillId="93" borderId="0" applyNumberFormat="0" applyBorder="0" applyAlignment="0" applyProtection="0"/>
    <xf numFmtId="0" fontId="39" fillId="81" borderId="0" applyNumberFormat="0" applyBorder="0" applyAlignment="0" applyProtection="0"/>
    <xf numFmtId="0" fontId="39" fillId="82" borderId="0" applyNumberFormat="0" applyBorder="0" applyAlignment="0" applyProtection="0"/>
    <xf numFmtId="0" fontId="39" fillId="94" borderId="0" applyNumberFormat="0" applyBorder="0" applyAlignment="0" applyProtection="0"/>
    <xf numFmtId="0" fontId="53" fillId="88" borderId="25" applyNumberFormat="0" applyAlignment="0" applyProtection="0"/>
    <xf numFmtId="0" fontId="4" fillId="86" borderId="24" applyNumberFormat="0" applyFont="0" applyAlignment="0" applyProtection="0"/>
    <xf numFmtId="0" fontId="4" fillId="86" borderId="24" applyNumberFormat="0" applyFont="0" applyAlignment="0" applyProtection="0"/>
    <xf numFmtId="0" fontId="46" fillId="0" borderId="20" applyNumberFormat="0" applyFill="0" applyAlignment="0" applyProtection="0"/>
    <xf numFmtId="0" fontId="47" fillId="0" borderId="21" applyNumberFormat="0" applyFill="0" applyAlignment="0" applyProtection="0"/>
    <xf numFmtId="0" fontId="48" fillId="0" borderId="22" applyNumberFormat="0" applyFill="0" applyAlignment="0" applyProtection="0"/>
    <xf numFmtId="0" fontId="48" fillId="0" borderId="0" applyNumberFormat="0" applyFill="0" applyBorder="0" applyAlignment="0" applyProtection="0"/>
    <xf numFmtId="40" fontId="139" fillId="0" borderId="0" applyFill="0" applyBorder="0" applyAlignment="0" applyProtection="0"/>
    <xf numFmtId="38" fontId="139" fillId="0" borderId="0" applyFill="0" applyBorder="0" applyAlignment="0" applyProtection="0"/>
    <xf numFmtId="0" fontId="139" fillId="0" borderId="0" applyFill="0" applyBorder="0" applyAlignment="0" applyProtection="0"/>
    <xf numFmtId="0" fontId="139" fillId="0" borderId="0" applyFill="0" applyBorder="0" applyAlignment="0" applyProtection="0"/>
    <xf numFmtId="10" fontId="139" fillId="0" borderId="0" applyFill="0" applyBorder="0" applyAlignment="0" applyProtection="0"/>
    <xf numFmtId="0" fontId="161" fillId="0" borderId="0"/>
    <xf numFmtId="208" fontId="139" fillId="0" borderId="0" applyFill="0" applyBorder="0" applyAlignment="0" applyProtection="0"/>
    <xf numFmtId="209" fontId="139" fillId="0" borderId="0" applyFill="0" applyBorder="0" applyAlignment="0" applyProtection="0"/>
    <xf numFmtId="193" fontId="139" fillId="0" borderId="0" applyFill="0" applyBorder="0" applyAlignment="0" applyProtection="0"/>
    <xf numFmtId="194" fontId="139" fillId="0" borderId="0" applyFill="0" applyBorder="0" applyAlignment="0" applyProtection="0"/>
    <xf numFmtId="0" fontId="162" fillId="0" borderId="0"/>
    <xf numFmtId="0" fontId="126" fillId="0" borderId="0"/>
    <xf numFmtId="210" fontId="139" fillId="0" borderId="0" applyFill="0" applyBorder="0" applyAlignment="0"/>
    <xf numFmtId="211" fontId="139" fillId="0" borderId="0" applyFill="0" applyBorder="0" applyAlignment="0" applyProtection="0"/>
    <xf numFmtId="212" fontId="139" fillId="0" borderId="0" applyFill="0" applyBorder="0" applyAlignment="0" applyProtection="0"/>
    <xf numFmtId="0" fontId="126" fillId="0" borderId="0"/>
    <xf numFmtId="0" fontId="22" fillId="0" borderId="0"/>
    <xf numFmtId="213" fontId="139" fillId="0" borderId="0" applyFill="0" applyBorder="0" applyAlignment="0" applyProtection="0"/>
    <xf numFmtId="214" fontId="139" fillId="0" borderId="0" applyFill="0" applyBorder="0" applyAlignment="0" applyProtection="0"/>
    <xf numFmtId="0" fontId="156" fillId="0" borderId="0"/>
    <xf numFmtId="43" fontId="156" fillId="0" borderId="0" applyFont="0" applyFill="0" applyBorder="0" applyAlignment="0" applyProtection="0"/>
    <xf numFmtId="9" fontId="143" fillId="0" borderId="0"/>
    <xf numFmtId="9" fontId="164" fillId="0" borderId="0" applyFont="0" applyFill="0" applyBorder="0" applyAlignment="0" applyProtection="0"/>
    <xf numFmtId="215" fontId="22" fillId="0" borderId="0" applyFont="0" applyFill="0" applyBorder="0" applyAlignment="0" applyProtection="0"/>
    <xf numFmtId="216" fontId="22" fillId="0" borderId="0" applyFont="0" applyFill="0" applyBorder="0" applyAlignment="0" applyProtection="0"/>
    <xf numFmtId="217" fontId="22" fillId="0" borderId="0" applyFont="0" applyFill="0" applyBorder="0" applyAlignment="0" applyProtection="0"/>
    <xf numFmtId="218" fontId="22" fillId="0" borderId="0" applyFont="0" applyFill="0" applyBorder="0" applyAlignment="0" applyProtection="0"/>
    <xf numFmtId="0" fontId="164" fillId="0" borderId="0"/>
    <xf numFmtId="0" fontId="18" fillId="0" borderId="0"/>
    <xf numFmtId="0" fontId="167" fillId="0" borderId="0"/>
    <xf numFmtId="0" fontId="22" fillId="0" borderId="0"/>
    <xf numFmtId="0" fontId="24" fillId="0" borderId="0"/>
    <xf numFmtId="0" fontId="1" fillId="0" borderId="0"/>
    <xf numFmtId="43" fontId="156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156" fillId="0" borderId="0" applyFont="0" applyFill="0" applyBorder="0" applyAlignment="0" applyProtection="0"/>
    <xf numFmtId="43" fontId="22" fillId="0" borderId="0" applyFont="0" applyFill="0" applyBorder="0" applyAlignment="0" applyProtection="0"/>
    <xf numFmtId="9" fontId="18" fillId="0" borderId="0" applyFont="0" applyFill="0" applyBorder="0" applyAlignment="0" applyProtection="0"/>
  </cellStyleXfs>
  <cellXfs count="1176">
    <xf numFmtId="0" fontId="0" fillId="0" borderId="0" xfId="0"/>
    <xf numFmtId="0" fontId="0" fillId="0" borderId="0" xfId="0" applyBorder="1"/>
    <xf numFmtId="0" fontId="23" fillId="0" borderId="0" xfId="10"/>
    <xf numFmtId="0" fontId="24" fillId="0" borderId="0" xfId="8"/>
    <xf numFmtId="0" fontId="57" fillId="0" borderId="0" xfId="17" applyFont="1"/>
    <xf numFmtId="0" fontId="61" fillId="0" borderId="0" xfId="0" applyFont="1"/>
    <xf numFmtId="0" fontId="71" fillId="0" borderId="0" xfId="16" applyFont="1"/>
    <xf numFmtId="0" fontId="72" fillId="0" borderId="0" xfId="17" applyFont="1"/>
    <xf numFmtId="0" fontId="71" fillId="0" borderId="0" xfId="17" applyFont="1"/>
    <xf numFmtId="0" fontId="75" fillId="0" borderId="0" xfId="17" applyFont="1"/>
    <xf numFmtId="0" fontId="75" fillId="0" borderId="0" xfId="17" applyFont="1" applyFill="1"/>
    <xf numFmtId="0" fontId="1" fillId="0" borderId="0" xfId="0" applyFont="1" applyFill="1"/>
    <xf numFmtId="0" fontId="8" fillId="0" borderId="0" xfId="0" applyFont="1" applyFill="1"/>
    <xf numFmtId="0" fontId="8" fillId="0" borderId="0" xfId="0" applyFont="1"/>
    <xf numFmtId="190" fontId="87" fillId="0" borderId="0" xfId="73" applyFont="1" applyAlignment="1"/>
    <xf numFmtId="190" fontId="94" fillId="0" borderId="0" xfId="73" applyFont="1" applyAlignment="1">
      <alignment horizontal="center" vertical="center" shrinkToFit="1"/>
    </xf>
    <xf numFmtId="190" fontId="95" fillId="0" borderId="0" xfId="73" applyFont="1" applyAlignment="1"/>
    <xf numFmtId="190" fontId="87" fillId="0" borderId="0" xfId="73" applyFont="1" applyAlignment="1">
      <alignment horizontal="center" shrinkToFit="1"/>
    </xf>
    <xf numFmtId="0" fontId="115" fillId="0" borderId="0" xfId="8" applyFont="1" applyBorder="1"/>
    <xf numFmtId="0" fontId="116" fillId="9" borderId="8" xfId="8" applyFont="1" applyFill="1" applyBorder="1"/>
    <xf numFmtId="0" fontId="117" fillId="9" borderId="8" xfId="8" applyFont="1" applyFill="1" applyBorder="1" applyAlignment="1"/>
    <xf numFmtId="0" fontId="118" fillId="9" borderId="8" xfId="8" applyFont="1" applyFill="1" applyBorder="1"/>
    <xf numFmtId="0" fontId="115" fillId="9" borderId="0" xfId="8" applyFont="1" applyFill="1" applyBorder="1"/>
    <xf numFmtId="0" fontId="116" fillId="32" borderId="8" xfId="8" applyFont="1" applyFill="1" applyBorder="1"/>
    <xf numFmtId="0" fontId="116" fillId="9" borderId="8" xfId="8" applyFont="1" applyFill="1" applyBorder="1" applyAlignment="1">
      <alignment horizontal="left"/>
    </xf>
    <xf numFmtId="0" fontId="119" fillId="9" borderId="8" xfId="8" applyFont="1" applyFill="1" applyBorder="1"/>
    <xf numFmtId="0" fontId="115" fillId="9" borderId="8" xfId="8" applyFont="1" applyFill="1" applyBorder="1"/>
    <xf numFmtId="0" fontId="120" fillId="9" borderId="8" xfId="8" applyFont="1" applyFill="1" applyBorder="1"/>
    <xf numFmtId="0" fontId="115" fillId="9" borderId="5" xfId="8" applyFont="1" applyFill="1" applyBorder="1"/>
    <xf numFmtId="0" fontId="121" fillId="9" borderId="8" xfId="8" applyFont="1" applyFill="1" applyBorder="1"/>
    <xf numFmtId="0" fontId="113" fillId="0" borderId="8" xfId="8" applyFont="1" applyFill="1" applyBorder="1"/>
    <xf numFmtId="0" fontId="116" fillId="0" borderId="11" xfId="8" applyFont="1" applyBorder="1"/>
    <xf numFmtId="0" fontId="122" fillId="68" borderId="11" xfId="8" applyFont="1" applyFill="1" applyBorder="1"/>
    <xf numFmtId="0" fontId="122" fillId="68" borderId="11" xfId="8" applyFont="1" applyFill="1" applyBorder="1" applyAlignment="1">
      <alignment horizontal="center"/>
    </xf>
    <xf numFmtId="0" fontId="115" fillId="0" borderId="11" xfId="8" applyFont="1" applyBorder="1"/>
    <xf numFmtId="0" fontId="115" fillId="0" borderId="37" xfId="8" applyFont="1" applyBorder="1"/>
    <xf numFmtId="0" fontId="7" fillId="0" borderId="0" xfId="427" applyFont="1"/>
    <xf numFmtId="0" fontId="7" fillId="0" borderId="0" xfId="427" applyFont="1" applyAlignment="1">
      <alignment horizontal="center"/>
    </xf>
    <xf numFmtId="0" fontId="19" fillId="0" borderId="0" xfId="427" applyFont="1" applyAlignment="1">
      <alignment horizontal="center"/>
    </xf>
    <xf numFmtId="0" fontId="7" fillId="9" borderId="0" xfId="427" applyFont="1" applyFill="1"/>
    <xf numFmtId="0" fontId="7" fillId="9" borderId="0" xfId="427" applyFont="1" applyFill="1" applyAlignment="1">
      <alignment horizontal="center"/>
    </xf>
    <xf numFmtId="4" fontId="21" fillId="9" borderId="0" xfId="427" applyNumberFormat="1" applyFont="1" applyFill="1" applyBorder="1" applyAlignment="1">
      <alignment horizontal="center" vertical="center" wrapText="1"/>
    </xf>
    <xf numFmtId="3" fontId="21" fillId="9" borderId="0" xfId="427" applyNumberFormat="1" applyFont="1" applyFill="1" applyBorder="1" applyAlignment="1">
      <alignment horizontal="center" vertical="center" wrapText="1"/>
    </xf>
    <xf numFmtId="0" fontId="60" fillId="9" borderId="0" xfId="427" applyFont="1" applyFill="1"/>
    <xf numFmtId="3" fontId="17" fillId="9" borderId="0" xfId="427" applyNumberFormat="1" applyFont="1" applyFill="1"/>
    <xf numFmtId="0" fontId="63" fillId="9" borderId="0" xfId="427" applyFont="1" applyFill="1" applyAlignment="1">
      <alignment horizontal="center"/>
    </xf>
    <xf numFmtId="0" fontId="17" fillId="9" borderId="0" xfId="427" applyFont="1" applyFill="1" applyAlignment="1">
      <alignment horizontal="center"/>
    </xf>
    <xf numFmtId="0" fontId="17" fillId="9" borderId="0" xfId="427" applyFont="1" applyFill="1"/>
    <xf numFmtId="0" fontId="19" fillId="9" borderId="0" xfId="427" applyFont="1" applyFill="1" applyAlignment="1">
      <alignment horizontal="center"/>
    </xf>
    <xf numFmtId="0" fontId="65" fillId="0" borderId="0" xfId="427" applyFont="1"/>
    <xf numFmtId="0" fontId="66" fillId="9" borderId="0" xfId="427" applyFont="1" applyFill="1"/>
    <xf numFmtId="0" fontId="17" fillId="9" borderId="0" xfId="427" applyFont="1" applyFill="1" applyAlignment="1"/>
    <xf numFmtId="0" fontId="67" fillId="9" borderId="0" xfId="427" applyFont="1" applyFill="1" applyAlignment="1"/>
    <xf numFmtId="0" fontId="68" fillId="9" borderId="0" xfId="427" applyFont="1" applyFill="1"/>
    <xf numFmtId="4" fontId="63" fillId="9" borderId="0" xfId="427" applyNumberFormat="1" applyFont="1" applyFill="1" applyAlignment="1">
      <alignment horizontal="center"/>
    </xf>
    <xf numFmtId="0" fontId="69" fillId="0" borderId="0" xfId="427" applyFont="1"/>
    <xf numFmtId="0" fontId="70" fillId="9" borderId="0" xfId="427" applyFont="1" applyFill="1" applyAlignment="1">
      <alignment vertical="center"/>
    </xf>
    <xf numFmtId="0" fontId="81" fillId="9" borderId="0" xfId="427" applyFont="1" applyFill="1"/>
    <xf numFmtId="0" fontId="81" fillId="9" borderId="0" xfId="427" applyFont="1" applyFill="1" applyAlignment="1">
      <alignment horizontal="center"/>
    </xf>
    <xf numFmtId="4" fontId="20" fillId="9" borderId="0" xfId="427" applyNumberFormat="1" applyFont="1" applyFill="1" applyBorder="1" applyAlignment="1">
      <alignment horizontal="center" vertical="center" wrapText="1"/>
    </xf>
    <xf numFmtId="3" fontId="20" fillId="9" borderId="0" xfId="427" applyNumberFormat="1" applyFont="1" applyFill="1" applyBorder="1" applyAlignment="1">
      <alignment horizontal="center" vertical="center" wrapText="1"/>
    </xf>
    <xf numFmtId="0" fontId="81" fillId="0" borderId="0" xfId="427" applyFont="1" applyAlignment="1">
      <alignment horizontal="center"/>
    </xf>
    <xf numFmtId="0" fontId="120" fillId="9" borderId="8" xfId="8" applyFont="1" applyFill="1" applyBorder="1" applyAlignment="1"/>
    <xf numFmtId="0" fontId="170" fillId="9" borderId="8" xfId="8" applyFont="1" applyFill="1" applyBorder="1" applyAlignment="1"/>
    <xf numFmtId="0" fontId="116" fillId="9" borderId="0" xfId="8" applyFont="1" applyFill="1" applyBorder="1"/>
    <xf numFmtId="0" fontId="172" fillId="9" borderId="0" xfId="427" applyFont="1" applyFill="1"/>
    <xf numFmtId="0" fontId="173" fillId="9" borderId="0" xfId="427" applyFont="1" applyFill="1" applyAlignment="1">
      <alignment horizontal="center"/>
    </xf>
    <xf numFmtId="0" fontId="171" fillId="9" borderId="0" xfId="427" applyFont="1" applyFill="1" applyAlignment="1">
      <alignment vertical="center"/>
    </xf>
    <xf numFmtId="0" fontId="84" fillId="9" borderId="0" xfId="427" quotePrefix="1" applyFont="1" applyFill="1" applyAlignment="1">
      <alignment horizontal="left" vertical="center"/>
    </xf>
    <xf numFmtId="0" fontId="176" fillId="0" borderId="0" xfId="7" applyFont="1"/>
    <xf numFmtId="219" fontId="174" fillId="0" borderId="0" xfId="3" applyNumberFormat="1" applyFont="1" applyAlignment="1">
      <alignment horizontal="center"/>
    </xf>
    <xf numFmtId="219" fontId="175" fillId="8" borderId="53" xfId="3" applyNumberFormat="1" applyFont="1" applyFill="1" applyBorder="1" applyAlignment="1">
      <alignment horizontal="center" vertical="center"/>
    </xf>
    <xf numFmtId="0" fontId="179" fillId="0" borderId="0" xfId="7" applyFont="1"/>
    <xf numFmtId="220" fontId="179" fillId="0" borderId="0" xfId="7" applyNumberFormat="1" applyFont="1"/>
    <xf numFmtId="219" fontId="176" fillId="0" borderId="0" xfId="3" applyNumberFormat="1" applyFont="1" applyAlignment="1">
      <alignment horizontal="center"/>
    </xf>
    <xf numFmtId="0" fontId="174" fillId="0" borderId="0" xfId="7" applyFont="1"/>
    <xf numFmtId="219" fontId="175" fillId="0" borderId="53" xfId="3" applyNumberFormat="1" applyFont="1" applyBorder="1" applyAlignment="1">
      <alignment horizontal="center" vertical="center"/>
    </xf>
    <xf numFmtId="3" fontId="10" fillId="8" borderId="53" xfId="8" applyNumberFormat="1" applyFont="1" applyFill="1" applyBorder="1" applyAlignment="1">
      <alignment horizontal="center"/>
    </xf>
    <xf numFmtId="3" fontId="7" fillId="8" borderId="53" xfId="8" applyNumberFormat="1" applyFont="1" applyFill="1" applyBorder="1"/>
    <xf numFmtId="4" fontId="7" fillId="8" borderId="53" xfId="8" applyNumberFormat="1" applyFont="1" applyFill="1" applyBorder="1"/>
    <xf numFmtId="4" fontId="7" fillId="8" borderId="53" xfId="8" applyNumberFormat="1" applyFont="1" applyFill="1" applyBorder="1" applyAlignment="1">
      <alignment horizontal="center"/>
    </xf>
    <xf numFmtId="0" fontId="175" fillId="98" borderId="53" xfId="7" applyFont="1" applyFill="1" applyBorder="1" applyAlignment="1">
      <alignment vertical="center"/>
    </xf>
    <xf numFmtId="219" fontId="175" fillId="98" borderId="53" xfId="7" applyNumberFormat="1" applyFont="1" applyFill="1" applyBorder="1" applyAlignment="1">
      <alignment vertical="center"/>
    </xf>
    <xf numFmtId="3" fontId="10" fillId="35" borderId="53" xfId="8" applyNumberFormat="1" applyFont="1" applyFill="1" applyBorder="1" applyAlignment="1">
      <alignment horizontal="center"/>
    </xf>
    <xf numFmtId="3" fontId="7" fillId="35" borderId="53" xfId="8" applyNumberFormat="1" applyFont="1" applyFill="1" applyBorder="1"/>
    <xf numFmtId="4" fontId="7" fillId="35" borderId="53" xfId="8" applyNumberFormat="1" applyFont="1" applyFill="1" applyBorder="1"/>
    <xf numFmtId="4" fontId="7" fillId="35" borderId="53" xfId="8" applyNumberFormat="1" applyFont="1" applyFill="1" applyBorder="1" applyAlignment="1">
      <alignment horizontal="center"/>
    </xf>
    <xf numFmtId="219" fontId="175" fillId="35" borderId="53" xfId="3" applyNumberFormat="1" applyFont="1" applyFill="1" applyBorder="1" applyAlignment="1">
      <alignment horizontal="center" vertical="center"/>
    </xf>
    <xf numFmtId="219" fontId="182" fillId="35" borderId="53" xfId="3" applyNumberFormat="1" applyFont="1" applyFill="1" applyBorder="1" applyAlignment="1">
      <alignment horizontal="center" vertical="center"/>
    </xf>
    <xf numFmtId="219" fontId="183" fillId="98" borderId="53" xfId="7" applyNumberFormat="1" applyFont="1" applyFill="1" applyBorder="1" applyAlignment="1">
      <alignment vertical="center"/>
    </xf>
    <xf numFmtId="0" fontId="168" fillId="0" borderId="0" xfId="7" applyFont="1"/>
    <xf numFmtId="0" fontId="7" fillId="0" borderId="1" xfId="0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2" fillId="0" borderId="0" xfId="0" applyFont="1" applyAlignment="1">
      <alignment vertical="center"/>
    </xf>
    <xf numFmtId="0" fontId="112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vertical="center" wrapText="1"/>
    </xf>
    <xf numFmtId="0" fontId="174" fillId="0" borderId="0" xfId="0" applyFont="1"/>
    <xf numFmtId="0" fontId="163" fillId="99" borderId="1" xfId="8" applyFont="1" applyFill="1" applyBorder="1" applyAlignment="1">
      <alignment horizontal="center" vertical="center"/>
    </xf>
    <xf numFmtId="0" fontId="85" fillId="0" borderId="0" xfId="7" applyFont="1"/>
    <xf numFmtId="219" fontId="78" fillId="0" borderId="0" xfId="3" applyNumberFormat="1" applyFont="1" applyAlignment="1">
      <alignment horizontal="center"/>
    </xf>
    <xf numFmtId="0" fontId="78" fillId="0" borderId="0" xfId="7" applyFont="1"/>
    <xf numFmtId="219" fontId="15" fillId="97" borderId="53" xfId="3" applyNumberFormat="1" applyFont="1" applyFill="1" applyBorder="1" applyAlignment="1">
      <alignment horizontal="center" vertical="center"/>
    </xf>
    <xf numFmtId="0" fontId="181" fillId="98" borderId="53" xfId="7" applyFont="1" applyFill="1" applyBorder="1" applyAlignment="1">
      <alignment vertical="center"/>
    </xf>
    <xf numFmtId="3" fontId="74" fillId="96" borderId="53" xfId="8" applyNumberFormat="1" applyFont="1" applyFill="1" applyBorder="1" applyAlignment="1">
      <alignment horizontal="center" vertical="center"/>
    </xf>
    <xf numFmtId="3" fontId="74" fillId="96" borderId="53" xfId="8" applyNumberFormat="1" applyFont="1" applyFill="1" applyBorder="1" applyAlignment="1">
      <alignment vertical="center"/>
    </xf>
    <xf numFmtId="4" fontId="74" fillId="96" borderId="53" xfId="8" applyNumberFormat="1" applyFont="1" applyFill="1" applyBorder="1" applyAlignment="1">
      <alignment vertical="center"/>
    </xf>
    <xf numFmtId="219" fontId="77" fillId="96" borderId="53" xfId="3" applyNumberFormat="1" applyFont="1" applyFill="1" applyBorder="1" applyAlignment="1">
      <alignment horizontal="center" vertical="center"/>
    </xf>
    <xf numFmtId="3" fontId="74" fillId="9" borderId="53" xfId="8" applyNumberFormat="1" applyFont="1" applyFill="1" applyBorder="1" applyAlignment="1">
      <alignment horizontal="center" vertical="center"/>
    </xf>
    <xf numFmtId="3" fontId="74" fillId="9" borderId="53" xfId="8" applyNumberFormat="1" applyFont="1" applyFill="1" applyBorder="1" applyAlignment="1">
      <alignment vertical="center"/>
    </xf>
    <xf numFmtId="4" fontId="74" fillId="9" borderId="53" xfId="8" applyNumberFormat="1" applyFont="1" applyFill="1" applyBorder="1" applyAlignment="1">
      <alignment vertical="center"/>
    </xf>
    <xf numFmtId="219" fontId="77" fillId="9" borderId="53" xfId="3" applyNumberFormat="1" applyFont="1" applyFill="1" applyBorder="1" applyAlignment="1">
      <alignment horizontal="center" vertical="center"/>
    </xf>
    <xf numFmtId="0" fontId="77" fillId="98" borderId="53" xfId="7" applyFont="1" applyFill="1" applyBorder="1" applyAlignment="1">
      <alignment vertical="center"/>
    </xf>
    <xf numFmtId="14" fontId="17" fillId="0" borderId="0" xfId="427" applyNumberFormat="1" applyFont="1" applyAlignment="1">
      <alignment horizontal="center" vertical="center"/>
    </xf>
    <xf numFmtId="3" fontId="81" fillId="0" borderId="1" xfId="8" applyNumberFormat="1" applyFont="1" applyFill="1" applyBorder="1" applyAlignment="1">
      <alignment vertical="center"/>
    </xf>
    <xf numFmtId="3" fontId="184" fillId="0" borderId="9" xfId="10" applyNumberFormat="1" applyFont="1" applyFill="1" applyBorder="1" applyAlignment="1">
      <alignment horizontal="center" vertical="center"/>
    </xf>
    <xf numFmtId="3" fontId="33" fillId="0" borderId="1" xfId="8" applyNumberFormat="1" applyFont="1" applyFill="1" applyBorder="1" applyAlignment="1">
      <alignment vertical="center"/>
    </xf>
    <xf numFmtId="4" fontId="33" fillId="0" borderId="1" xfId="8" applyNumberFormat="1" applyFont="1" applyFill="1" applyBorder="1" applyAlignment="1">
      <alignment vertical="center"/>
    </xf>
    <xf numFmtId="4" fontId="184" fillId="0" borderId="1" xfId="8" applyNumberFormat="1" applyFont="1" applyFill="1" applyBorder="1" applyAlignment="1">
      <alignment horizontal="center" vertical="center"/>
    </xf>
    <xf numFmtId="3" fontId="31" fillId="0" borderId="9" xfId="10" applyNumberFormat="1" applyFont="1" applyFill="1" applyBorder="1" applyAlignment="1">
      <alignment horizontal="center" vertical="center"/>
    </xf>
    <xf numFmtId="3" fontId="184" fillId="8" borderId="9" xfId="10" applyNumberFormat="1" applyFont="1" applyFill="1" applyBorder="1" applyAlignment="1">
      <alignment horizontal="center" vertical="center"/>
    </xf>
    <xf numFmtId="3" fontId="33" fillId="8" borderId="1" xfId="8" applyNumberFormat="1" applyFont="1" applyFill="1" applyBorder="1" applyAlignment="1">
      <alignment vertical="center"/>
    </xf>
    <xf numFmtId="4" fontId="33" fillId="8" borderId="1" xfId="8" applyNumberFormat="1" applyFont="1" applyFill="1" applyBorder="1" applyAlignment="1">
      <alignment vertical="center"/>
    </xf>
    <xf numFmtId="4" fontId="184" fillId="8" borderId="1" xfId="8" applyNumberFormat="1" applyFont="1" applyFill="1" applyBorder="1" applyAlignment="1">
      <alignment horizontal="center" vertical="center"/>
    </xf>
    <xf numFmtId="3" fontId="31" fillId="8" borderId="9" xfId="10" applyNumberFormat="1" applyFont="1" applyFill="1" applyBorder="1" applyAlignment="1">
      <alignment horizontal="center" vertical="center"/>
    </xf>
    <xf numFmtId="3" fontId="81" fillId="95" borderId="1" xfId="8" applyNumberFormat="1" applyFont="1" applyFill="1" applyBorder="1" applyAlignment="1">
      <alignment vertical="center"/>
    </xf>
    <xf numFmtId="0" fontId="174" fillId="0" borderId="0" xfId="0" applyFont="1" applyAlignment="1">
      <alignment horizontal="center"/>
    </xf>
    <xf numFmtId="0" fontId="7" fillId="0" borderId="3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60" fillId="0" borderId="1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77" fillId="0" borderId="0" xfId="0" applyFont="1" applyAlignment="1">
      <alignment vertical="center"/>
    </xf>
    <xf numFmtId="0" fontId="7" fillId="100" borderId="1" xfId="0" applyFont="1" applyFill="1" applyBorder="1" applyAlignment="1">
      <alignment horizontal="center" vertical="center" wrapText="1"/>
    </xf>
    <xf numFmtId="0" fontId="7" fillId="100" borderId="3" xfId="0" applyFont="1" applyFill="1" applyBorder="1" applyAlignment="1">
      <alignment horizontal="center" vertical="center" wrapText="1"/>
    </xf>
    <xf numFmtId="0" fontId="7" fillId="100" borderId="1" xfId="0" applyFont="1" applyFill="1" applyBorder="1" applyAlignment="1">
      <alignment vertical="center" wrapText="1"/>
    </xf>
    <xf numFmtId="0" fontId="5" fillId="101" borderId="1" xfId="0" applyFont="1" applyFill="1" applyBorder="1" applyAlignment="1">
      <alignment vertical="center" wrapText="1"/>
    </xf>
    <xf numFmtId="0" fontId="7" fillId="101" borderId="1" xfId="0" applyFont="1" applyFill="1" applyBorder="1" applyAlignment="1">
      <alignment horizontal="center" vertical="center" wrapText="1"/>
    </xf>
    <xf numFmtId="0" fontId="7" fillId="101" borderId="3" xfId="0" applyFont="1" applyFill="1" applyBorder="1" applyAlignment="1">
      <alignment horizontal="center" vertical="center" wrapText="1"/>
    </xf>
    <xf numFmtId="0" fontId="7" fillId="101" borderId="1" xfId="0" applyFont="1" applyFill="1" applyBorder="1" applyAlignment="1">
      <alignment vertical="center" wrapText="1"/>
    </xf>
    <xf numFmtId="0" fontId="112" fillId="101" borderId="1" xfId="0" applyFont="1" applyFill="1" applyBorder="1" applyAlignment="1">
      <alignment vertical="center" wrapText="1"/>
    </xf>
    <xf numFmtId="0" fontId="17" fillId="101" borderId="1" xfId="0" applyFont="1" applyFill="1" applyBorder="1" applyAlignment="1">
      <alignment vertical="center" wrapText="1"/>
    </xf>
    <xf numFmtId="0" fontId="91" fillId="101" borderId="1" xfId="0" applyFont="1" applyFill="1" applyBorder="1" applyAlignment="1">
      <alignment vertical="center" wrapText="1"/>
    </xf>
    <xf numFmtId="0" fontId="14" fillId="101" borderId="3" xfId="0" applyFont="1" applyFill="1" applyBorder="1" applyAlignment="1">
      <alignment horizontal="center" vertical="center" wrapText="1"/>
    </xf>
    <xf numFmtId="0" fontId="81" fillId="0" borderId="3" xfId="0" applyFont="1" applyFill="1" applyBorder="1" applyAlignment="1">
      <alignment horizontal="center" vertical="center" wrapText="1"/>
    </xf>
    <xf numFmtId="0" fontId="33" fillId="0" borderId="1" xfId="0" applyFont="1" applyFill="1" applyBorder="1" applyAlignment="1">
      <alignment horizontal="center" vertical="center" wrapText="1"/>
    </xf>
    <xf numFmtId="0" fontId="33" fillId="0" borderId="3" xfId="0" applyFont="1" applyFill="1" applyBorder="1" applyAlignment="1">
      <alignment horizontal="center" vertical="center" wrapText="1"/>
    </xf>
    <xf numFmtId="0" fontId="33" fillId="101" borderId="3" xfId="0" applyFont="1" applyFill="1" applyBorder="1" applyAlignment="1">
      <alignment horizontal="center" vertical="center" wrapText="1"/>
    </xf>
    <xf numFmtId="0" fontId="81" fillId="100" borderId="1" xfId="0" applyFont="1" applyFill="1" applyBorder="1" applyAlignment="1">
      <alignment horizontal="center" vertical="center" wrapText="1"/>
    </xf>
    <xf numFmtId="0" fontId="33" fillId="100" borderId="1" xfId="0" applyFont="1" applyFill="1" applyBorder="1" applyAlignment="1">
      <alignment horizontal="center" vertical="center" wrapText="1"/>
    </xf>
    <xf numFmtId="0" fontId="81" fillId="100" borderId="3" xfId="0" applyFont="1" applyFill="1" applyBorder="1" applyAlignment="1">
      <alignment horizontal="center" vertical="center" wrapText="1"/>
    </xf>
    <xf numFmtId="0" fontId="32" fillId="100" borderId="1" xfId="0" applyFont="1" applyFill="1" applyBorder="1" applyAlignment="1">
      <alignment horizontal="left" vertical="center" wrapText="1"/>
    </xf>
    <xf numFmtId="0" fontId="32" fillId="0" borderId="1" xfId="0" applyFont="1" applyFill="1" applyBorder="1" applyAlignment="1">
      <alignment horizontal="left" vertical="center" wrapText="1"/>
    </xf>
    <xf numFmtId="0" fontId="60" fillId="0" borderId="1" xfId="0" applyFont="1" applyFill="1" applyBorder="1" applyAlignment="1">
      <alignment vertical="center" wrapText="1"/>
    </xf>
    <xf numFmtId="0" fontId="60" fillId="101" borderId="1" xfId="0" applyFont="1" applyFill="1" applyBorder="1" applyAlignment="1">
      <alignment vertical="center" wrapText="1"/>
    </xf>
    <xf numFmtId="0" fontId="32" fillId="0" borderId="1" xfId="0" applyFont="1" applyFill="1" applyBorder="1" applyAlignment="1">
      <alignment vertical="center" wrapText="1"/>
    </xf>
    <xf numFmtId="0" fontId="60" fillId="101" borderId="1" xfId="0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horizontal="center" vertical="center"/>
    </xf>
    <xf numFmtId="0" fontId="60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vertical="center" wrapText="1"/>
    </xf>
    <xf numFmtId="0" fontId="113" fillId="9" borderId="11" xfId="8" applyFont="1" applyFill="1" applyBorder="1"/>
    <xf numFmtId="0" fontId="170" fillId="9" borderId="8" xfId="8" applyFont="1" applyFill="1" applyBorder="1" applyAlignment="1">
      <alignment horizontal="left"/>
    </xf>
    <xf numFmtId="0" fontId="174" fillId="0" borderId="0" xfId="0" applyFont="1" applyAlignment="1">
      <alignment vertical="center"/>
    </xf>
    <xf numFmtId="0" fontId="0" fillId="9" borderId="0" xfId="0" applyFill="1"/>
    <xf numFmtId="0" fontId="0" fillId="9" borderId="0" xfId="0" applyFill="1" applyAlignment="1">
      <alignment vertical="center"/>
    </xf>
    <xf numFmtId="0" fontId="0" fillId="9" borderId="0" xfId="0" applyFill="1" applyAlignment="1">
      <alignment horizontal="center" vertical="center"/>
    </xf>
    <xf numFmtId="0" fontId="204" fillId="9" borderId="0" xfId="0" applyFont="1" applyFill="1" applyBorder="1" applyAlignment="1">
      <alignment vertical="center" wrapText="1"/>
    </xf>
    <xf numFmtId="0" fontId="200" fillId="9" borderId="0" xfId="0" applyFont="1" applyFill="1" applyBorder="1" applyAlignment="1">
      <alignment vertical="center"/>
    </xf>
    <xf numFmtId="0" fontId="201" fillId="9" borderId="0" xfId="0" applyFont="1" applyFill="1" applyBorder="1" applyAlignment="1">
      <alignment vertical="center"/>
    </xf>
    <xf numFmtId="3" fontId="201" fillId="9" borderId="0" xfId="0" applyNumberFormat="1" applyFont="1" applyFill="1" applyBorder="1" applyAlignment="1">
      <alignment vertical="center" wrapText="1"/>
    </xf>
    <xf numFmtId="4" fontId="201" fillId="9" borderId="0" xfId="0" applyNumberFormat="1" applyFont="1" applyFill="1" applyBorder="1" applyAlignment="1">
      <alignment vertical="center" wrapText="1"/>
    </xf>
    <xf numFmtId="0" fontId="0" fillId="9" borderId="0" xfId="0" applyFill="1" applyBorder="1" applyAlignment="1">
      <alignment vertical="center"/>
    </xf>
    <xf numFmtId="0" fontId="205" fillId="9" borderId="0" xfId="0" applyFont="1" applyFill="1"/>
    <xf numFmtId="0" fontId="1" fillId="9" borderId="0" xfId="0" applyFont="1" applyFill="1" applyBorder="1" applyAlignment="1">
      <alignment vertical="center"/>
    </xf>
    <xf numFmtId="0" fontId="0" fillId="9" borderId="0" xfId="0" applyFill="1" applyBorder="1"/>
    <xf numFmtId="0" fontId="0" fillId="9" borderId="0" xfId="0" applyFill="1" applyBorder="1" applyAlignment="1">
      <alignment horizontal="left" vertical="center"/>
    </xf>
    <xf numFmtId="0" fontId="205" fillId="9" borderId="0" xfId="0" applyFont="1" applyFill="1" applyAlignment="1">
      <alignment horizontal="center" vertical="center"/>
    </xf>
    <xf numFmtId="0" fontId="209" fillId="9" borderId="0" xfId="0" applyFont="1" applyFill="1" applyAlignment="1">
      <alignment vertical="center"/>
    </xf>
    <xf numFmtId="0" fontId="205" fillId="9" borderId="0" xfId="0" applyFont="1" applyFill="1" applyAlignment="1">
      <alignment vertical="center" wrapText="1"/>
    </xf>
    <xf numFmtId="0" fontId="205" fillId="9" borderId="57" xfId="0" applyFont="1" applyFill="1" applyBorder="1" applyAlignment="1">
      <alignment vertical="center" wrapText="1"/>
    </xf>
    <xf numFmtId="3" fontId="201" fillId="9" borderId="0" xfId="0" applyNumberFormat="1" applyFont="1" applyFill="1" applyBorder="1" applyAlignment="1">
      <alignment wrapText="1"/>
    </xf>
    <xf numFmtId="0" fontId="205" fillId="9" borderId="0" xfId="0" applyFont="1" applyFill="1" applyAlignment="1">
      <alignment horizontal="center" vertical="center"/>
    </xf>
    <xf numFmtId="0" fontId="80" fillId="9" borderId="0" xfId="0" applyFont="1" applyFill="1" applyBorder="1" applyAlignment="1"/>
    <xf numFmtId="0" fontId="206" fillId="9" borderId="0" xfId="0" applyFont="1" applyFill="1" applyBorder="1" applyAlignment="1">
      <alignment vertical="center"/>
    </xf>
    <xf numFmtId="0" fontId="71" fillId="9" borderId="0" xfId="16" applyFont="1" applyFill="1"/>
    <xf numFmtId="0" fontId="71" fillId="9" borderId="0" xfId="16" applyFont="1" applyFill="1" applyAlignment="1">
      <alignment horizontal="center"/>
    </xf>
    <xf numFmtId="0" fontId="71" fillId="9" borderId="0" xfId="16" applyFont="1" applyFill="1" applyAlignment="1">
      <alignment horizontal="center" vertical="center"/>
    </xf>
    <xf numFmtId="0" fontId="86" fillId="9" borderId="0" xfId="17" applyFont="1" applyFill="1" applyBorder="1" applyAlignment="1">
      <alignment horizontal="left" vertical="top" wrapText="1"/>
    </xf>
    <xf numFmtId="0" fontId="75" fillId="9" borderId="0" xfId="17" applyFont="1" applyFill="1"/>
    <xf numFmtId="0" fontId="71" fillId="9" borderId="0" xfId="17" applyFont="1" applyFill="1"/>
    <xf numFmtId="0" fontId="215" fillId="9" borderId="0" xfId="0" applyFont="1" applyFill="1"/>
    <xf numFmtId="0" fontId="219" fillId="9" borderId="0" xfId="0" applyFont="1" applyFill="1"/>
    <xf numFmtId="0" fontId="0" fillId="9" borderId="66" xfId="0" applyFill="1" applyBorder="1"/>
    <xf numFmtId="219" fontId="174" fillId="9" borderId="0" xfId="3" applyNumberFormat="1" applyFont="1" applyFill="1" applyAlignment="1">
      <alignment vertical="center"/>
    </xf>
    <xf numFmtId="219" fontId="175" fillId="9" borderId="0" xfId="3" applyNumberFormat="1" applyFont="1" applyFill="1" applyAlignment="1">
      <alignment vertical="center" wrapText="1"/>
    </xf>
    <xf numFmtId="219" fontId="175" fillId="9" borderId="0" xfId="3" applyNumberFormat="1" applyFont="1" applyFill="1" applyAlignment="1">
      <alignment horizontal="center" vertical="center" wrapText="1"/>
    </xf>
    <xf numFmtId="219" fontId="174" fillId="9" borderId="52" xfId="3" applyNumberFormat="1" applyFont="1" applyFill="1" applyBorder="1" applyAlignment="1"/>
    <xf numFmtId="219" fontId="174" fillId="9" borderId="0" xfId="3" applyNumberFormat="1" applyFont="1" applyFill="1" applyBorder="1" applyAlignment="1"/>
    <xf numFmtId="219" fontId="174" fillId="9" borderId="0" xfId="3" applyNumberFormat="1" applyFont="1" applyFill="1" applyAlignment="1">
      <alignment horizontal="center"/>
    </xf>
    <xf numFmtId="219" fontId="176" fillId="9" borderId="0" xfId="3" applyNumberFormat="1" applyFont="1" applyFill="1" applyBorder="1" applyAlignment="1">
      <alignment horizontal="center"/>
    </xf>
    <xf numFmtId="0" fontId="176" fillId="9" borderId="0" xfId="7" applyFont="1" applyFill="1" applyBorder="1"/>
    <xf numFmtId="219" fontId="176" fillId="9" borderId="0" xfId="3" applyNumberFormat="1" applyFont="1" applyFill="1" applyAlignment="1">
      <alignment horizontal="center"/>
    </xf>
    <xf numFmtId="0" fontId="176" fillId="9" borderId="0" xfId="7" applyFont="1" applyFill="1"/>
    <xf numFmtId="219" fontId="85" fillId="9" borderId="0" xfId="3" applyNumberFormat="1" applyFont="1" applyFill="1" applyAlignment="1">
      <alignment horizontal="center"/>
    </xf>
    <xf numFmtId="0" fontId="85" fillId="9" borderId="0" xfId="7" applyFont="1" applyFill="1"/>
    <xf numFmtId="219" fontId="78" fillId="9" borderId="0" xfId="3" applyNumberFormat="1" applyFont="1" applyFill="1" applyAlignment="1">
      <alignment horizontal="center"/>
    </xf>
    <xf numFmtId="0" fontId="78" fillId="9" borderId="0" xfId="7" applyFont="1" applyFill="1"/>
    <xf numFmtId="0" fontId="95" fillId="9" borderId="0" xfId="429" applyFont="1" applyFill="1" applyAlignment="1">
      <alignment horizontal="right"/>
    </xf>
    <xf numFmtId="219" fontId="174" fillId="9" borderId="0" xfId="3" applyNumberFormat="1" applyFont="1" applyFill="1" applyBorder="1" applyAlignment="1">
      <alignment horizontal="center"/>
    </xf>
    <xf numFmtId="0" fontId="174" fillId="9" borderId="0" xfId="7" applyFont="1" applyFill="1" applyBorder="1"/>
    <xf numFmtId="0" fontId="174" fillId="9" borderId="0" xfId="7" applyFont="1" applyFill="1"/>
    <xf numFmtId="0" fontId="180" fillId="9" borderId="0" xfId="7" applyFont="1" applyFill="1" applyAlignment="1">
      <alignment vertical="center"/>
    </xf>
    <xf numFmtId="0" fontId="169" fillId="9" borderId="0" xfId="7" applyFont="1" applyFill="1"/>
    <xf numFmtId="0" fontId="224" fillId="106" borderId="61" xfId="0" applyFont="1" applyFill="1" applyBorder="1" applyAlignment="1">
      <alignment horizontal="center" vertical="center"/>
    </xf>
    <xf numFmtId="0" fontId="224" fillId="106" borderId="63" xfId="0" applyFont="1" applyFill="1" applyBorder="1" applyAlignment="1">
      <alignment horizontal="center" vertical="center"/>
    </xf>
    <xf numFmtId="0" fontId="32" fillId="9" borderId="47" xfId="427" applyFont="1" applyFill="1" applyBorder="1" applyAlignment="1">
      <alignment horizontal="center" vertical="center"/>
    </xf>
    <xf numFmtId="0" fontId="231" fillId="0" borderId="0" xfId="0" applyFont="1" applyFill="1"/>
    <xf numFmtId="3" fontId="7" fillId="0" borderId="0" xfId="0" applyNumberFormat="1" applyFont="1" applyFill="1"/>
    <xf numFmtId="3" fontId="14" fillId="0" borderId="0" xfId="0" applyNumberFormat="1" applyFont="1" applyFill="1"/>
    <xf numFmtId="0" fontId="232" fillId="0" borderId="0" xfId="0" applyFont="1" applyAlignment="1">
      <alignment horizontal="center"/>
    </xf>
    <xf numFmtId="0" fontId="0" fillId="0" borderId="0" xfId="0" applyFill="1"/>
    <xf numFmtId="0" fontId="177" fillId="95" borderId="0" xfId="0" applyFont="1" applyFill="1"/>
    <xf numFmtId="0" fontId="179" fillId="0" borderId="0" xfId="0" applyFont="1"/>
    <xf numFmtId="0" fontId="231" fillId="108" borderId="0" xfId="0" applyFont="1" applyFill="1"/>
    <xf numFmtId="3" fontId="233" fillId="108" borderId="0" xfId="0" applyNumberFormat="1" applyFont="1" applyFill="1"/>
    <xf numFmtId="3" fontId="234" fillId="108" borderId="0" xfId="0" applyNumberFormat="1" applyFont="1" applyFill="1"/>
    <xf numFmtId="0" fontId="235" fillId="0" borderId="0" xfId="0" applyFont="1" applyFill="1"/>
    <xf numFmtId="3" fontId="233" fillId="0" borderId="0" xfId="0" applyNumberFormat="1" applyFont="1" applyFill="1"/>
    <xf numFmtId="3" fontId="234" fillId="0" borderId="0" xfId="0" applyNumberFormat="1" applyFont="1" applyFill="1"/>
    <xf numFmtId="0" fontId="61" fillId="0" borderId="0" xfId="0" applyFont="1" applyFill="1"/>
    <xf numFmtId="0" fontId="231" fillId="0" borderId="0" xfId="0" applyFont="1" applyFill="1" applyAlignment="1">
      <alignment horizontal="center"/>
    </xf>
    <xf numFmtId="3" fontId="7" fillId="8" borderId="0" xfId="0" applyNumberFormat="1" applyFont="1" applyFill="1"/>
    <xf numFmtId="3" fontId="14" fillId="3" borderId="0" xfId="0" applyNumberFormat="1" applyFont="1" applyFill="1" applyAlignment="1">
      <alignment horizontal="center"/>
    </xf>
    <xf numFmtId="3" fontId="120" fillId="8" borderId="0" xfId="0" applyNumberFormat="1" applyFont="1" applyFill="1" applyAlignment="1">
      <alignment horizontal="center"/>
    </xf>
    <xf numFmtId="4" fontId="236" fillId="95" borderId="3" xfId="0" applyNumberFormat="1" applyFont="1" applyFill="1" applyBorder="1" applyAlignment="1">
      <alignment horizontal="center" vertical="center"/>
    </xf>
    <xf numFmtId="4" fontId="236" fillId="95" borderId="1" xfId="0" applyNumberFormat="1" applyFont="1" applyFill="1" applyBorder="1" applyAlignment="1">
      <alignment horizontal="center" vertical="center"/>
    </xf>
    <xf numFmtId="3" fontId="120" fillId="3" borderId="0" xfId="0" applyNumberFormat="1" applyFont="1" applyFill="1" applyAlignment="1">
      <alignment horizontal="center"/>
    </xf>
    <xf numFmtId="0" fontId="238" fillId="95" borderId="0" xfId="0" applyFont="1" applyFill="1"/>
    <xf numFmtId="0" fontId="239" fillId="0" borderId="0" xfId="0" applyFont="1"/>
    <xf numFmtId="0" fontId="214" fillId="0" borderId="0" xfId="0" applyFont="1"/>
    <xf numFmtId="0" fontId="61" fillId="36" borderId="0" xfId="0" applyFont="1" applyFill="1" applyAlignment="1">
      <alignment horizontal="center"/>
    </xf>
    <xf numFmtId="4" fontId="236" fillId="36" borderId="1" xfId="8" applyNumberFormat="1" applyFont="1" applyFill="1" applyBorder="1" applyAlignment="1">
      <alignment horizontal="center" vertical="center"/>
    </xf>
    <xf numFmtId="1" fontId="116" fillId="0" borderId="0" xfId="0" applyNumberFormat="1" applyFont="1" applyFill="1" applyAlignment="1">
      <alignment horizontal="center"/>
    </xf>
    <xf numFmtId="3" fontId="14" fillId="8" borderId="73" xfId="0" applyNumberFormat="1" applyFont="1" applyFill="1" applyBorder="1" applyAlignment="1">
      <alignment vertical="center"/>
    </xf>
    <xf numFmtId="3" fontId="14" fillId="3" borderId="0" xfId="0" applyNumberFormat="1" applyFont="1" applyFill="1"/>
    <xf numFmtId="3" fontId="91" fillId="8" borderId="1" xfId="0" applyNumberFormat="1" applyFont="1" applyFill="1" applyBorder="1" applyAlignment="1">
      <alignment vertical="center"/>
    </xf>
    <xf numFmtId="3" fontId="118" fillId="109" borderId="3" xfId="0" applyNumberFormat="1" applyFont="1" applyFill="1" applyBorder="1"/>
    <xf numFmtId="4" fontId="118" fillId="109" borderId="1" xfId="0" applyNumberFormat="1" applyFont="1" applyFill="1" applyBorder="1"/>
    <xf numFmtId="4" fontId="236" fillId="36" borderId="1" xfId="0" applyNumberFormat="1" applyFont="1" applyFill="1" applyBorder="1" applyAlignment="1">
      <alignment horizontal="center"/>
    </xf>
    <xf numFmtId="3" fontId="91" fillId="3" borderId="0" xfId="0" applyNumberFormat="1" applyFont="1" applyFill="1"/>
    <xf numFmtId="3" fontId="118" fillId="109" borderId="1" xfId="0" applyNumberFormat="1" applyFont="1" applyFill="1" applyBorder="1"/>
    <xf numFmtId="3" fontId="240" fillId="0" borderId="4" xfId="0" applyNumberFormat="1" applyFont="1" applyFill="1" applyBorder="1" applyAlignment="1">
      <alignment horizontal="center"/>
    </xf>
    <xf numFmtId="3" fontId="193" fillId="0" borderId="74" xfId="0" applyNumberFormat="1" applyFont="1" applyFill="1" applyBorder="1"/>
    <xf numFmtId="4" fontId="61" fillId="0" borderId="0" xfId="0" applyNumberFormat="1" applyFont="1" applyFill="1" applyBorder="1"/>
    <xf numFmtId="3" fontId="193" fillId="0" borderId="0" xfId="0" applyNumberFormat="1" applyFont="1" applyFill="1" applyBorder="1"/>
    <xf numFmtId="4" fontId="61" fillId="0" borderId="75" xfId="0" applyNumberFormat="1" applyFont="1" applyFill="1" applyBorder="1"/>
    <xf numFmtId="1" fontId="178" fillId="95" borderId="0" xfId="0" applyNumberFormat="1" applyFont="1" applyFill="1"/>
    <xf numFmtId="0" fontId="241" fillId="0" borderId="0" xfId="0" applyFont="1"/>
    <xf numFmtId="2" fontId="241" fillId="0" borderId="0" xfId="0" applyNumberFormat="1" applyFont="1"/>
    <xf numFmtId="1" fontId="237" fillId="36" borderId="0" xfId="0" applyNumberFormat="1" applyFont="1" applyFill="1"/>
    <xf numFmtId="3" fontId="241" fillId="36" borderId="1" xfId="8" applyNumberFormat="1" applyFont="1" applyFill="1" applyBorder="1"/>
    <xf numFmtId="4" fontId="241" fillId="36" borderId="1" xfId="8" applyNumberFormat="1" applyFont="1" applyFill="1" applyBorder="1"/>
    <xf numFmtId="4" fontId="242" fillId="36" borderId="1" xfId="8" applyNumberFormat="1" applyFont="1" applyFill="1" applyBorder="1" applyAlignment="1">
      <alignment horizontal="center"/>
    </xf>
    <xf numFmtId="3" fontId="14" fillId="0" borderId="73" xfId="0" applyNumberFormat="1" applyFont="1" applyFill="1" applyBorder="1" applyAlignment="1">
      <alignment vertical="center"/>
    </xf>
    <xf numFmtId="3" fontId="91" fillId="0" borderId="1" xfId="0" applyNumberFormat="1" applyFont="1" applyFill="1" applyBorder="1" applyAlignment="1">
      <alignment vertical="center"/>
    </xf>
    <xf numFmtId="3" fontId="118" fillId="0" borderId="3" xfId="0" applyNumberFormat="1" applyFont="1" applyFill="1" applyBorder="1"/>
    <xf numFmtId="4" fontId="118" fillId="0" borderId="1" xfId="0" applyNumberFormat="1" applyFont="1" applyFill="1" applyBorder="1"/>
    <xf numFmtId="4" fontId="236" fillId="0" borderId="1" xfId="0" applyNumberFormat="1" applyFont="1" applyFill="1" applyBorder="1" applyAlignment="1">
      <alignment horizontal="center"/>
    </xf>
    <xf numFmtId="3" fontId="91" fillId="0" borderId="0" xfId="0" applyNumberFormat="1" applyFont="1" applyFill="1"/>
    <xf numFmtId="3" fontId="118" fillId="0" borderId="1" xfId="0" applyNumberFormat="1" applyFont="1" applyFill="1" applyBorder="1"/>
    <xf numFmtId="3" fontId="240" fillId="0" borderId="5" xfId="0" applyNumberFormat="1" applyFont="1" applyFill="1" applyBorder="1" applyAlignment="1">
      <alignment horizontal="center"/>
    </xf>
    <xf numFmtId="4" fontId="61" fillId="0" borderId="7" xfId="0" applyNumberFormat="1" applyFont="1" applyFill="1" applyBorder="1"/>
    <xf numFmtId="1" fontId="118" fillId="0" borderId="0" xfId="0" applyNumberFormat="1" applyFont="1" applyFill="1" applyAlignment="1">
      <alignment horizontal="center"/>
    </xf>
    <xf numFmtId="0" fontId="243" fillId="0" borderId="0" xfId="0" applyFont="1"/>
    <xf numFmtId="0" fontId="244" fillId="110" borderId="76" xfId="0" applyFont="1" applyFill="1" applyBorder="1" applyAlignment="1">
      <alignment horizontal="center" vertical="center" wrapText="1"/>
    </xf>
    <xf numFmtId="0" fontId="11" fillId="112" borderId="77" xfId="0" applyFont="1" applyFill="1" applyBorder="1" applyAlignment="1">
      <alignment horizontal="center" vertical="center"/>
    </xf>
    <xf numFmtId="0" fontId="11" fillId="9" borderId="77" xfId="0" applyFont="1" applyFill="1" applyBorder="1" applyAlignment="1">
      <alignment horizontal="center" vertical="center"/>
    </xf>
    <xf numFmtId="3" fontId="11" fillId="112" borderId="78" xfId="0" applyNumberFormat="1" applyFont="1" applyFill="1" applyBorder="1" applyAlignment="1">
      <alignment horizontal="center" vertical="center"/>
    </xf>
    <xf numFmtId="3" fontId="11" fillId="9" borderId="78" xfId="0" applyNumberFormat="1" applyFont="1" applyFill="1" applyBorder="1" applyAlignment="1">
      <alignment horizontal="center" vertical="center"/>
    </xf>
    <xf numFmtId="0" fontId="11" fillId="112" borderId="78" xfId="0" applyFont="1" applyFill="1" applyBorder="1" applyAlignment="1">
      <alignment horizontal="center" vertical="center"/>
    </xf>
    <xf numFmtId="0" fontId="11" fillId="9" borderId="78" xfId="0" applyFont="1" applyFill="1" applyBorder="1" applyAlignment="1">
      <alignment horizontal="center" vertical="center"/>
    </xf>
    <xf numFmtId="0" fontId="11" fillId="112" borderId="79" xfId="0" applyFont="1" applyFill="1" applyBorder="1" applyAlignment="1">
      <alignment horizontal="center" vertical="center"/>
    </xf>
    <xf numFmtId="0" fontId="11" fillId="9" borderId="79" xfId="0" applyFont="1" applyFill="1" applyBorder="1" applyAlignment="1">
      <alignment horizontal="center" vertical="center"/>
    </xf>
    <xf numFmtId="3" fontId="11" fillId="112" borderId="76" xfId="0" applyNumberFormat="1" applyFont="1" applyFill="1" applyBorder="1" applyAlignment="1">
      <alignment horizontal="center" vertical="center"/>
    </xf>
    <xf numFmtId="3" fontId="11" fillId="9" borderId="76" xfId="0" applyNumberFormat="1" applyFont="1" applyFill="1" applyBorder="1" applyAlignment="1">
      <alignment horizontal="center" vertical="center"/>
    </xf>
    <xf numFmtId="0" fontId="248" fillId="9" borderId="76" xfId="0" applyFont="1" applyFill="1" applyBorder="1" applyAlignment="1">
      <alignment horizontal="center" vertical="center"/>
    </xf>
    <xf numFmtId="3" fontId="248" fillId="9" borderId="76" xfId="0" applyNumberFormat="1" applyFont="1" applyFill="1" applyBorder="1" applyAlignment="1">
      <alignment horizontal="center" vertical="center"/>
    </xf>
    <xf numFmtId="3" fontId="246" fillId="112" borderId="79" xfId="0" applyNumberFormat="1" applyFont="1" applyFill="1" applyBorder="1" applyAlignment="1">
      <alignment horizontal="center" vertical="center"/>
    </xf>
    <xf numFmtId="3" fontId="246" fillId="112" borderId="78" xfId="0" applyNumberFormat="1" applyFont="1" applyFill="1" applyBorder="1" applyAlignment="1">
      <alignment horizontal="center" vertical="center"/>
    </xf>
    <xf numFmtId="0" fontId="246" fillId="111" borderId="76" xfId="0" applyFont="1" applyFill="1" applyBorder="1" applyAlignment="1">
      <alignment horizontal="center" vertical="center" wrapText="1"/>
    </xf>
    <xf numFmtId="0" fontId="249" fillId="111" borderId="76" xfId="0" applyFont="1" applyFill="1" applyBorder="1" applyAlignment="1">
      <alignment horizontal="center" vertical="center" wrapText="1"/>
    </xf>
    <xf numFmtId="0" fontId="249" fillId="110" borderId="76" xfId="0" applyFont="1" applyFill="1" applyBorder="1" applyAlignment="1">
      <alignment horizontal="center" vertical="center" wrapText="1"/>
    </xf>
    <xf numFmtId="0" fontId="12" fillId="9" borderId="76" xfId="0" applyFont="1" applyFill="1" applyBorder="1" applyAlignment="1">
      <alignment vertical="center"/>
    </xf>
    <xf numFmtId="3" fontId="246" fillId="112" borderId="76" xfId="0" applyNumberFormat="1" applyFont="1" applyFill="1" applyBorder="1" applyAlignment="1">
      <alignment horizontal="center" vertical="center"/>
    </xf>
    <xf numFmtId="0" fontId="250" fillId="112" borderId="76" xfId="0" applyFont="1" applyFill="1" applyBorder="1" applyAlignment="1">
      <alignment horizontal="center" vertical="center"/>
    </xf>
    <xf numFmtId="0" fontId="246" fillId="112" borderId="76" xfId="0" applyFont="1" applyFill="1" applyBorder="1" applyAlignment="1">
      <alignment horizontal="center" vertical="center"/>
    </xf>
    <xf numFmtId="0" fontId="0" fillId="97" borderId="0" xfId="0" applyFill="1"/>
    <xf numFmtId="0" fontId="0" fillId="9" borderId="82" xfId="0" applyFill="1" applyBorder="1"/>
    <xf numFmtId="0" fontId="219" fillId="9" borderId="0" xfId="0" applyFont="1" applyFill="1" applyAlignment="1">
      <alignment vertical="top"/>
    </xf>
    <xf numFmtId="0" fontId="71" fillId="9" borderId="0" xfId="16" applyFont="1" applyFill="1" applyBorder="1" applyAlignment="1">
      <alignment horizontal="center" vertical="center"/>
    </xf>
    <xf numFmtId="0" fontId="71" fillId="9" borderId="0" xfId="16" applyFont="1" applyFill="1" applyBorder="1" applyAlignment="1">
      <alignment horizontal="center"/>
    </xf>
    <xf numFmtId="3" fontId="187" fillId="96" borderId="53" xfId="8" applyNumberFormat="1" applyFont="1" applyFill="1" applyBorder="1" applyAlignment="1">
      <alignment horizontal="center" vertical="center"/>
    </xf>
    <xf numFmtId="3" fontId="83" fillId="96" borderId="53" xfId="8" applyNumberFormat="1" applyFont="1" applyFill="1" applyBorder="1" applyAlignment="1">
      <alignment vertical="center"/>
    </xf>
    <xf numFmtId="4" fontId="83" fillId="96" borderId="53" xfId="8" applyNumberFormat="1" applyFont="1" applyFill="1" applyBorder="1" applyAlignment="1">
      <alignment vertical="center"/>
    </xf>
    <xf numFmtId="4" fontId="188" fillId="96" borderId="53" xfId="8" applyNumberFormat="1" applyFont="1" applyFill="1" applyBorder="1" applyAlignment="1">
      <alignment horizontal="center" vertical="center"/>
    </xf>
    <xf numFmtId="3" fontId="187" fillId="97" borderId="53" xfId="8" applyNumberFormat="1" applyFont="1" applyFill="1" applyBorder="1" applyAlignment="1">
      <alignment horizontal="center" vertical="center"/>
    </xf>
    <xf numFmtId="3" fontId="83" fillId="97" borderId="53" xfId="8" applyNumberFormat="1" applyFont="1" applyFill="1" applyBorder="1" applyAlignment="1">
      <alignment vertical="center"/>
    </xf>
    <xf numFmtId="4" fontId="83" fillId="97" borderId="53" xfId="8" applyNumberFormat="1" applyFont="1" applyFill="1" applyBorder="1" applyAlignment="1">
      <alignment vertical="center"/>
    </xf>
    <xf numFmtId="4" fontId="188" fillId="97" borderId="53" xfId="8" applyNumberFormat="1" applyFont="1" applyFill="1" applyBorder="1" applyAlignment="1">
      <alignment horizontal="center" vertical="center"/>
    </xf>
    <xf numFmtId="219" fontId="267" fillId="0" borderId="53" xfId="3" applyNumberFormat="1" applyFont="1" applyBorder="1" applyAlignment="1">
      <alignment horizontal="center" vertical="center"/>
    </xf>
    <xf numFmtId="14" fontId="7" fillId="9" borderId="0" xfId="427" applyNumberFormat="1" applyFont="1" applyFill="1" applyAlignment="1">
      <alignment horizontal="right" vertical="center"/>
    </xf>
    <xf numFmtId="0" fontId="215" fillId="9" borderId="0" xfId="0" applyFont="1" applyFill="1" applyAlignment="1">
      <alignment vertical="center"/>
    </xf>
    <xf numFmtId="0" fontId="215" fillId="9" borderId="0" xfId="0" applyFont="1" applyFill="1" applyAlignment="1">
      <alignment vertical="top"/>
    </xf>
    <xf numFmtId="4" fontId="184" fillId="96" borderId="53" xfId="8" applyNumberFormat="1" applyFont="1" applyFill="1" applyBorder="1" applyAlignment="1">
      <alignment horizontal="center" vertical="center"/>
    </xf>
    <xf numFmtId="4" fontId="184" fillId="9" borderId="53" xfId="8" applyNumberFormat="1" applyFont="1" applyFill="1" applyBorder="1" applyAlignment="1">
      <alignment horizontal="center" vertical="center"/>
    </xf>
    <xf numFmtId="0" fontId="270" fillId="9" borderId="0" xfId="7" applyFont="1" applyFill="1" applyAlignment="1">
      <alignment vertical="center"/>
    </xf>
    <xf numFmtId="0" fontId="271" fillId="106" borderId="61" xfId="0" applyFont="1" applyFill="1" applyBorder="1" applyAlignment="1">
      <alignment horizontal="center" vertical="center"/>
    </xf>
    <xf numFmtId="0" fontId="271" fillId="106" borderId="63" xfId="0" applyFont="1" applyFill="1" applyBorder="1" applyAlignment="1">
      <alignment horizontal="center" vertical="center"/>
    </xf>
    <xf numFmtId="219" fontId="77" fillId="97" borderId="53" xfId="3" applyNumberFormat="1" applyFont="1" applyFill="1" applyBorder="1" applyAlignment="1">
      <alignment horizontal="center" vertical="center"/>
    </xf>
    <xf numFmtId="0" fontId="272" fillId="98" borderId="53" xfId="7" applyFont="1" applyFill="1" applyBorder="1" applyAlignment="1">
      <alignment vertical="center"/>
    </xf>
    <xf numFmtId="0" fontId="273" fillId="113" borderId="61" xfId="0" applyFont="1" applyFill="1" applyBorder="1" applyAlignment="1">
      <alignment horizontal="center" vertical="center"/>
    </xf>
    <xf numFmtId="0" fontId="273" fillId="113" borderId="63" xfId="0" applyFont="1" applyFill="1" applyBorder="1" applyAlignment="1">
      <alignment horizontal="center" vertical="center"/>
    </xf>
    <xf numFmtId="0" fontId="169" fillId="97" borderId="0" xfId="7" applyFont="1" applyFill="1"/>
    <xf numFmtId="219" fontId="176" fillId="97" borderId="0" xfId="3" applyNumberFormat="1" applyFont="1" applyFill="1" applyAlignment="1">
      <alignment horizontal="center"/>
    </xf>
    <xf numFmtId="0" fontId="176" fillId="97" borderId="0" xfId="7" applyFont="1" applyFill="1"/>
    <xf numFmtId="0" fontId="95" fillId="97" borderId="0" xfId="429" applyFont="1" applyFill="1" applyAlignment="1">
      <alignment horizontal="right"/>
    </xf>
    <xf numFmtId="0" fontId="202" fillId="9" borderId="0" xfId="0" applyFont="1" applyFill="1" applyAlignment="1">
      <alignment vertical="top"/>
    </xf>
    <xf numFmtId="0" fontId="202" fillId="9" borderId="0" xfId="0" applyFont="1" applyFill="1" applyAlignment="1">
      <alignment vertical="center"/>
    </xf>
    <xf numFmtId="0" fontId="7" fillId="97" borderId="0" xfId="427" applyFont="1" applyFill="1"/>
    <xf numFmtId="0" fontId="7" fillId="97" borderId="0" xfId="427" applyFont="1" applyFill="1" applyAlignment="1">
      <alignment horizontal="center"/>
    </xf>
    <xf numFmtId="0" fontId="19" fillId="97" borderId="0" xfId="427" applyFont="1" applyFill="1" applyAlignment="1">
      <alignment horizontal="center"/>
    </xf>
    <xf numFmtId="0" fontId="17" fillId="97" borderId="0" xfId="427" applyFont="1" applyFill="1" applyAlignment="1">
      <alignment horizontal="center"/>
    </xf>
    <xf numFmtId="0" fontId="60" fillId="97" borderId="42" xfId="427" applyFont="1" applyFill="1" applyBorder="1" applyAlignment="1">
      <alignment horizontal="left" vertical="center"/>
    </xf>
    <xf numFmtId="3" fontId="64" fillId="97" borderId="43" xfId="427" applyNumberFormat="1" applyFont="1" applyFill="1" applyBorder="1" applyAlignment="1">
      <alignment horizontal="center" vertical="center" wrapText="1"/>
    </xf>
    <xf numFmtId="3" fontId="64" fillId="97" borderId="44" xfId="427" applyNumberFormat="1" applyFont="1" applyFill="1" applyBorder="1" applyAlignment="1">
      <alignment horizontal="center" vertical="center" wrapText="1"/>
    </xf>
    <xf numFmtId="4" fontId="17" fillId="97" borderId="44" xfId="427" applyNumberFormat="1" applyFont="1" applyFill="1" applyBorder="1" applyAlignment="1">
      <alignment horizontal="center" vertical="center" wrapText="1"/>
    </xf>
    <xf numFmtId="3" fontId="20" fillId="97" borderId="45" xfId="427" applyNumberFormat="1" applyFont="1" applyFill="1" applyBorder="1" applyAlignment="1">
      <alignment horizontal="center" vertical="center" wrapText="1"/>
    </xf>
    <xf numFmtId="3" fontId="64" fillId="97" borderId="3" xfId="427" applyNumberFormat="1" applyFont="1" applyFill="1" applyBorder="1" applyAlignment="1">
      <alignment horizontal="center" vertical="center" wrapText="1"/>
    </xf>
    <xf numFmtId="3" fontId="64" fillId="97" borderId="1" xfId="427" applyNumberFormat="1" applyFont="1" applyFill="1" applyBorder="1" applyAlignment="1">
      <alignment horizontal="center" vertical="center" wrapText="1"/>
    </xf>
    <xf numFmtId="4" fontId="17" fillId="97" borderId="1" xfId="427" applyNumberFormat="1" applyFont="1" applyFill="1" applyBorder="1" applyAlignment="1">
      <alignment horizontal="center" vertical="center" wrapText="1"/>
    </xf>
    <xf numFmtId="3" fontId="20" fillId="97" borderId="1" xfId="427" applyNumberFormat="1" applyFont="1" applyFill="1" applyBorder="1" applyAlignment="1">
      <alignment horizontal="center" vertical="center" wrapText="1"/>
    </xf>
    <xf numFmtId="3" fontId="20" fillId="97" borderId="12" xfId="427" applyNumberFormat="1" applyFont="1" applyFill="1" applyBorder="1" applyAlignment="1">
      <alignment horizontal="center" vertical="center" wrapText="1"/>
    </xf>
    <xf numFmtId="3" fontId="64" fillId="97" borderId="41" xfId="427" applyNumberFormat="1" applyFont="1" applyFill="1" applyBorder="1" applyAlignment="1">
      <alignment horizontal="center" vertical="center" wrapText="1"/>
    </xf>
    <xf numFmtId="3" fontId="64" fillId="97" borderId="13" xfId="427" applyNumberFormat="1" applyFont="1" applyFill="1" applyBorder="1" applyAlignment="1">
      <alignment horizontal="center" vertical="center" wrapText="1"/>
    </xf>
    <xf numFmtId="4" fontId="17" fillId="97" borderId="13" xfId="427" applyNumberFormat="1" applyFont="1" applyFill="1" applyBorder="1" applyAlignment="1">
      <alignment horizontal="center" vertical="center" wrapText="1"/>
    </xf>
    <xf numFmtId="3" fontId="20" fillId="97" borderId="13" xfId="427" applyNumberFormat="1" applyFont="1" applyFill="1" applyBorder="1" applyAlignment="1">
      <alignment horizontal="center" vertical="center" wrapText="1"/>
    </xf>
    <xf numFmtId="3" fontId="20" fillId="97" borderId="14" xfId="427" applyNumberFormat="1" applyFont="1" applyFill="1" applyBorder="1" applyAlignment="1">
      <alignment horizontal="center" vertical="center" wrapText="1"/>
    </xf>
    <xf numFmtId="0" fontId="172" fillId="97" borderId="0" xfId="427" quotePrefix="1" applyFont="1" applyFill="1" applyAlignment="1">
      <alignment horizontal="left" vertical="center"/>
    </xf>
    <xf numFmtId="0" fontId="172" fillId="97" borderId="0" xfId="427" applyFont="1" applyFill="1" applyAlignment="1">
      <alignment horizontal="left"/>
    </xf>
    <xf numFmtId="0" fontId="84" fillId="97" borderId="0" xfId="427" quotePrefix="1" applyFont="1" applyFill="1" applyAlignment="1">
      <alignment horizontal="left" vertical="center"/>
    </xf>
    <xf numFmtId="0" fontId="173" fillId="97" borderId="0" xfId="427" applyFont="1" applyFill="1" applyAlignment="1">
      <alignment horizontal="center"/>
    </xf>
    <xf numFmtId="0" fontId="172" fillId="97" borderId="0" xfId="427" applyFont="1" applyFill="1"/>
    <xf numFmtId="0" fontId="36" fillId="97" borderId="0" xfId="427" quotePrefix="1" applyFont="1" applyFill="1" applyAlignment="1">
      <alignment horizontal="left" vertical="center"/>
    </xf>
    <xf numFmtId="0" fontId="202" fillId="9" borderId="0" xfId="0" applyFont="1" applyFill="1" applyAlignment="1"/>
    <xf numFmtId="3" fontId="274" fillId="9" borderId="48" xfId="427" applyNumberFormat="1" applyFont="1" applyFill="1" applyBorder="1" applyAlignment="1">
      <alignment horizontal="center" vertical="center"/>
    </xf>
    <xf numFmtId="0" fontId="31" fillId="35" borderId="47" xfId="427" applyFont="1" applyFill="1" applyBorder="1" applyAlignment="1">
      <alignment horizontal="left" vertical="center"/>
    </xf>
    <xf numFmtId="0" fontId="31" fillId="114" borderId="47" xfId="427" applyFont="1" applyFill="1" applyBorder="1" applyAlignment="1">
      <alignment horizontal="left" vertical="center"/>
    </xf>
    <xf numFmtId="0" fontId="31" fillId="8" borderId="47" xfId="427" applyFont="1" applyFill="1" applyBorder="1" applyAlignment="1">
      <alignment horizontal="left" vertical="center"/>
    </xf>
    <xf numFmtId="0" fontId="31" fillId="7" borderId="46" xfId="427" applyFont="1" applyFill="1" applyBorder="1" applyAlignment="1">
      <alignment horizontal="left" vertical="center"/>
    </xf>
    <xf numFmtId="0" fontId="31" fillId="9" borderId="48" xfId="427" applyFont="1" applyFill="1" applyBorder="1" applyAlignment="1">
      <alignment horizontal="left" vertical="center"/>
    </xf>
    <xf numFmtId="3" fontId="189" fillId="35" borderId="47" xfId="427" applyNumberFormat="1" applyFont="1" applyFill="1" applyBorder="1" applyAlignment="1">
      <alignment horizontal="center" vertical="center" wrapText="1"/>
    </xf>
    <xf numFmtId="3" fontId="281" fillId="35" borderId="47" xfId="427" applyNumberFormat="1" applyFont="1" applyFill="1" applyBorder="1" applyAlignment="1">
      <alignment horizontal="center" vertical="center" wrapText="1"/>
    </xf>
    <xf numFmtId="3" fontId="189" fillId="114" borderId="47" xfId="427" applyNumberFormat="1" applyFont="1" applyFill="1" applyBorder="1" applyAlignment="1">
      <alignment horizontal="center" vertical="center" wrapText="1"/>
    </xf>
    <xf numFmtId="4" fontId="74" fillId="114" borderId="47" xfId="427" applyNumberFormat="1" applyFont="1" applyFill="1" applyBorder="1" applyAlignment="1">
      <alignment horizontal="center" vertical="center" wrapText="1"/>
    </xf>
    <xf numFmtId="3" fontId="280" fillId="114" borderId="47" xfId="427" applyNumberFormat="1" applyFont="1" applyFill="1" applyBorder="1" applyAlignment="1">
      <alignment horizontal="center" vertical="center" wrapText="1"/>
    </xf>
    <xf numFmtId="3" fontId="281" fillId="8" borderId="47" xfId="427" applyNumberFormat="1" applyFont="1" applyFill="1" applyBorder="1" applyAlignment="1">
      <alignment horizontal="center" vertical="center" wrapText="1"/>
    </xf>
    <xf numFmtId="3" fontId="189" fillId="7" borderId="46" xfId="427" applyNumberFormat="1" applyFont="1" applyFill="1" applyBorder="1" applyAlignment="1">
      <alignment horizontal="center" vertical="center" wrapText="1"/>
    </xf>
    <xf numFmtId="4" fontId="74" fillId="7" borderId="46" xfId="427" applyNumberFormat="1" applyFont="1" applyFill="1" applyBorder="1" applyAlignment="1">
      <alignment horizontal="center" vertical="center" wrapText="1"/>
    </xf>
    <xf numFmtId="3" fontId="280" fillId="7" borderId="46" xfId="427" applyNumberFormat="1" applyFont="1" applyFill="1" applyBorder="1" applyAlignment="1">
      <alignment horizontal="center" vertical="center" wrapText="1"/>
    </xf>
    <xf numFmtId="3" fontId="189" fillId="9" borderId="48" xfId="427" applyNumberFormat="1" applyFont="1" applyFill="1" applyBorder="1" applyAlignment="1">
      <alignment horizontal="center" vertical="center" wrapText="1"/>
    </xf>
    <xf numFmtId="3" fontId="281" fillId="9" borderId="48" xfId="427" applyNumberFormat="1" applyFont="1" applyFill="1" applyBorder="1" applyAlignment="1">
      <alignment horizontal="center" vertical="center" wrapText="1"/>
    </xf>
    <xf numFmtId="4" fontId="74" fillId="9" borderId="48" xfId="427" applyNumberFormat="1" applyFont="1" applyFill="1" applyBorder="1" applyAlignment="1">
      <alignment horizontal="center" vertical="center" wrapText="1"/>
    </xf>
    <xf numFmtId="3" fontId="280" fillId="9" borderId="48" xfId="427" applyNumberFormat="1" applyFont="1" applyFill="1" applyBorder="1" applyAlignment="1">
      <alignment horizontal="center" vertical="center" wrapText="1"/>
    </xf>
    <xf numFmtId="3" fontId="283" fillId="34" borderId="47" xfId="427" applyNumberFormat="1" applyFont="1" applyFill="1" applyBorder="1" applyAlignment="1">
      <alignment horizontal="center" vertical="center" wrapText="1"/>
    </xf>
    <xf numFmtId="3" fontId="285" fillId="116" borderId="47" xfId="427" applyNumberFormat="1" applyFont="1" applyFill="1" applyBorder="1" applyAlignment="1">
      <alignment horizontal="center" vertical="center" wrapText="1"/>
    </xf>
    <xf numFmtId="0" fontId="286" fillId="116" borderId="47" xfId="427" applyFont="1" applyFill="1" applyBorder="1" applyAlignment="1">
      <alignment horizontal="center" vertical="center"/>
    </xf>
    <xf numFmtId="3" fontId="286" fillId="116" borderId="47" xfId="427" applyNumberFormat="1" applyFont="1" applyFill="1" applyBorder="1" applyAlignment="1">
      <alignment horizontal="center" vertical="center"/>
    </xf>
    <xf numFmtId="3" fontId="287" fillId="115" borderId="47" xfId="427" applyNumberFormat="1" applyFont="1" applyFill="1" applyBorder="1" applyAlignment="1">
      <alignment horizontal="center" vertical="center" wrapText="1"/>
    </xf>
    <xf numFmtId="4" fontId="288" fillId="115" borderId="47" xfId="427" applyNumberFormat="1" applyFont="1" applyFill="1" applyBorder="1" applyAlignment="1">
      <alignment horizontal="center" vertical="center" wrapText="1"/>
    </xf>
    <xf numFmtId="3" fontId="289" fillId="115" borderId="47" xfId="427" applyNumberFormat="1" applyFont="1" applyFill="1" applyBorder="1" applyAlignment="1">
      <alignment horizontal="center" vertical="center" wrapText="1"/>
    </xf>
    <xf numFmtId="3" fontId="283" fillId="4" borderId="47" xfId="427" applyNumberFormat="1" applyFont="1" applyFill="1" applyBorder="1" applyAlignment="1">
      <alignment horizontal="center" vertical="center" wrapText="1"/>
    </xf>
    <xf numFmtId="4" fontId="30" fillId="4" borderId="47" xfId="427" applyNumberFormat="1" applyFont="1" applyFill="1" applyBorder="1" applyAlignment="1">
      <alignment horizontal="center" vertical="center" wrapText="1"/>
    </xf>
    <xf numFmtId="3" fontId="189" fillId="33" borderId="47" xfId="427" applyNumberFormat="1" applyFont="1" applyFill="1" applyBorder="1" applyAlignment="1">
      <alignment horizontal="center" vertical="center" wrapText="1"/>
    </xf>
    <xf numFmtId="4" fontId="74" fillId="33" borderId="47" xfId="427" applyNumberFormat="1" applyFont="1" applyFill="1" applyBorder="1" applyAlignment="1">
      <alignment horizontal="center" vertical="center" wrapText="1"/>
    </xf>
    <xf numFmtId="0" fontId="290" fillId="33" borderId="47" xfId="427" applyFont="1" applyFill="1" applyBorder="1" applyAlignment="1">
      <alignment horizontal="center" vertical="center"/>
    </xf>
    <xf numFmtId="0" fontId="74" fillId="33" borderId="47" xfId="427" applyFont="1" applyFill="1" applyBorder="1" applyAlignment="1">
      <alignment horizontal="center" vertical="center"/>
    </xf>
    <xf numFmtId="3" fontId="290" fillId="33" borderId="47" xfId="427" applyNumberFormat="1" applyFont="1" applyFill="1" applyBorder="1" applyAlignment="1">
      <alignment horizontal="center" vertical="center"/>
    </xf>
    <xf numFmtId="3" fontId="291" fillId="117" borderId="46" xfId="427" applyNumberFormat="1" applyFont="1" applyFill="1" applyBorder="1" applyAlignment="1">
      <alignment horizontal="center" vertical="center" wrapText="1"/>
    </xf>
    <xf numFmtId="4" fontId="292" fillId="117" borderId="46" xfId="427" applyNumberFormat="1" applyFont="1" applyFill="1" applyBorder="1" applyAlignment="1">
      <alignment horizontal="center" vertical="center" wrapText="1"/>
    </xf>
    <xf numFmtId="3" fontId="293" fillId="117" borderId="46" xfId="427" applyNumberFormat="1" applyFont="1" applyFill="1" applyBorder="1" applyAlignment="1">
      <alignment horizontal="center" vertical="center" wrapText="1"/>
    </xf>
    <xf numFmtId="0" fontId="20" fillId="9" borderId="47" xfId="427" applyFont="1" applyFill="1" applyBorder="1" applyAlignment="1">
      <alignment horizontal="center" vertical="center"/>
    </xf>
    <xf numFmtId="3" fontId="284" fillId="4" borderId="47" xfId="427" applyNumberFormat="1" applyFont="1" applyFill="1" applyBorder="1" applyAlignment="1">
      <alignment horizontal="center" vertical="center" wrapText="1"/>
    </xf>
    <xf numFmtId="3" fontId="275" fillId="9" borderId="48" xfId="427" applyNumberFormat="1" applyFont="1" applyFill="1" applyBorder="1" applyAlignment="1">
      <alignment horizontal="center" vertical="center" wrapText="1"/>
    </xf>
    <xf numFmtId="4" fontId="83" fillId="9" borderId="48" xfId="427" applyNumberFormat="1" applyFont="1" applyFill="1" applyBorder="1" applyAlignment="1">
      <alignment horizontal="center" vertical="center" wrapText="1"/>
    </xf>
    <xf numFmtId="3" fontId="276" fillId="9" borderId="48" xfId="427" applyNumberFormat="1" applyFont="1" applyFill="1" applyBorder="1" applyAlignment="1">
      <alignment horizontal="center" vertical="center" wrapText="1"/>
    </xf>
    <xf numFmtId="3" fontId="275" fillId="37" borderId="48" xfId="427" applyNumberFormat="1" applyFont="1" applyFill="1" applyBorder="1" applyAlignment="1">
      <alignment horizontal="center" vertical="center" wrapText="1"/>
    </xf>
    <xf numFmtId="0" fontId="83" fillId="37" borderId="48" xfId="427" applyFont="1" applyFill="1" applyBorder="1" applyAlignment="1">
      <alignment horizontal="center" vertical="center"/>
    </xf>
    <xf numFmtId="3" fontId="83" fillId="37" borderId="48" xfId="427" applyNumberFormat="1" applyFont="1" applyFill="1" applyBorder="1" applyAlignment="1">
      <alignment horizontal="center" vertical="center"/>
    </xf>
    <xf numFmtId="4" fontId="83" fillId="37" borderId="48" xfId="427" applyNumberFormat="1" applyFont="1" applyFill="1" applyBorder="1" applyAlignment="1">
      <alignment horizontal="center" vertical="center" wrapText="1"/>
    </xf>
    <xf numFmtId="3" fontId="278" fillId="37" borderId="48" xfId="427" applyNumberFormat="1" applyFont="1" applyFill="1" applyBorder="1" applyAlignment="1">
      <alignment horizontal="center" vertical="center" wrapText="1"/>
    </xf>
    <xf numFmtId="0" fontId="279" fillId="9" borderId="0" xfId="427" applyFont="1" applyFill="1"/>
    <xf numFmtId="0" fontId="23" fillId="97" borderId="0" xfId="10" applyFill="1"/>
    <xf numFmtId="0" fontId="24" fillId="97" borderId="0" xfId="8" applyFont="1" applyFill="1" applyAlignment="1">
      <alignment horizontal="left" vertical="center"/>
    </xf>
    <xf numFmtId="0" fontId="29" fillId="97" borderId="0" xfId="0" applyFont="1" applyFill="1" applyBorder="1" applyAlignment="1">
      <alignment vertical="center"/>
    </xf>
    <xf numFmtId="0" fontId="80" fillId="97" borderId="0" xfId="0" applyFont="1" applyFill="1" applyBorder="1" applyAlignment="1">
      <alignment horizontal="right" vertical="center"/>
    </xf>
    <xf numFmtId="0" fontId="9" fillId="97" borderId="0" xfId="0" applyFont="1" applyFill="1" applyBorder="1"/>
    <xf numFmtId="0" fontId="29" fillId="97" borderId="0" xfId="0" applyFont="1" applyFill="1" applyBorder="1" applyAlignment="1">
      <alignment horizontal="center" vertical="center"/>
    </xf>
    <xf numFmtId="0" fontId="26" fillId="97" borderId="0" xfId="10" applyFont="1" applyFill="1"/>
    <xf numFmtId="0" fontId="195" fillId="97" borderId="0" xfId="10" applyFont="1" applyFill="1"/>
    <xf numFmtId="0" fontId="33" fillId="0" borderId="1" xfId="0" applyFont="1" applyBorder="1" applyAlignment="1">
      <alignment horizontal="left" vertical="center" wrapText="1"/>
    </xf>
    <xf numFmtId="0" fontId="33" fillId="8" borderId="1" xfId="0" applyFont="1" applyFill="1" applyBorder="1" applyAlignment="1">
      <alignment horizontal="left" vertical="center" wrapText="1"/>
    </xf>
    <xf numFmtId="0" fontId="206" fillId="9" borderId="0" xfId="0" applyFont="1" applyFill="1" applyAlignment="1"/>
    <xf numFmtId="0" fontId="33" fillId="95" borderId="1" xfId="0" applyFont="1" applyFill="1" applyBorder="1" applyAlignment="1">
      <alignment horizontal="left" vertical="center" wrapText="1"/>
    </xf>
    <xf numFmtId="3" fontId="189" fillId="0" borderId="1" xfId="8" applyNumberFormat="1" applyFont="1" applyFill="1" applyBorder="1" applyAlignment="1">
      <alignment horizontal="center" vertical="center"/>
    </xf>
    <xf numFmtId="3" fontId="189" fillId="95" borderId="1" xfId="8" applyNumberFormat="1" applyFont="1" applyFill="1" applyBorder="1" applyAlignment="1">
      <alignment horizontal="center" vertical="center"/>
    </xf>
    <xf numFmtId="4" fontId="33" fillId="0" borderId="1" xfId="8" applyNumberFormat="1" applyFont="1" applyFill="1" applyBorder="1" applyAlignment="1">
      <alignment horizontal="center" vertical="center"/>
    </xf>
    <xf numFmtId="4" fontId="33" fillId="95" borderId="1" xfId="8" applyNumberFormat="1" applyFont="1" applyFill="1" applyBorder="1" applyAlignment="1">
      <alignment horizontal="center" vertical="center"/>
    </xf>
    <xf numFmtId="3" fontId="31" fillId="0" borderId="1" xfId="8" applyNumberFormat="1" applyFont="1" applyFill="1" applyBorder="1" applyAlignment="1">
      <alignment horizontal="center" vertical="center"/>
    </xf>
    <xf numFmtId="3" fontId="31" fillId="95" borderId="1" xfId="8" applyNumberFormat="1" applyFont="1" applyFill="1" applyBorder="1" applyAlignment="1">
      <alignment horizontal="center" vertical="center"/>
    </xf>
    <xf numFmtId="3" fontId="27" fillId="97" borderId="0" xfId="0" applyNumberFormat="1" applyFont="1" applyFill="1" applyBorder="1" applyAlignment="1">
      <alignment horizontal="center" vertical="center"/>
    </xf>
    <xf numFmtId="0" fontId="12" fillId="97" borderId="0" xfId="0" applyFont="1" applyFill="1" applyBorder="1" applyAlignment="1">
      <alignment horizontal="center" vertical="center"/>
    </xf>
    <xf numFmtId="0" fontId="89" fillId="97" borderId="0" xfId="0" applyFont="1" applyFill="1" applyAlignment="1">
      <alignment vertical="center"/>
    </xf>
    <xf numFmtId="0" fontId="174" fillId="97" borderId="0" xfId="0" applyFont="1" applyFill="1"/>
    <xf numFmtId="0" fontId="33" fillId="97" borderId="0" xfId="0" applyFont="1" applyFill="1" applyAlignment="1">
      <alignment vertical="center"/>
    </xf>
    <xf numFmtId="0" fontId="16" fillId="97" borderId="0" xfId="0" applyFont="1" applyFill="1"/>
    <xf numFmtId="0" fontId="194" fillId="97" borderId="0" xfId="17" applyFont="1" applyFill="1"/>
    <xf numFmtId="0" fontId="277" fillId="4" borderId="1" xfId="0" applyFont="1" applyFill="1" applyBorder="1" applyAlignment="1">
      <alignment horizontal="center" vertical="center" wrapText="1"/>
    </xf>
    <xf numFmtId="0" fontId="294" fillId="4" borderId="1" xfId="0" applyFont="1" applyFill="1" applyBorder="1" applyAlignment="1">
      <alignment horizontal="center" vertical="center" wrapText="1"/>
    </xf>
    <xf numFmtId="43" fontId="31" fillId="3" borderId="9" xfId="5" applyFont="1" applyFill="1" applyBorder="1" applyAlignment="1">
      <alignment horizontal="center" vertical="center"/>
    </xf>
    <xf numFmtId="43" fontId="279" fillId="3" borderId="9" xfId="5" applyFont="1" applyFill="1" applyBorder="1" applyAlignment="1">
      <alignment horizontal="center" vertical="center"/>
    </xf>
    <xf numFmtId="0" fontId="31" fillId="3" borderId="9" xfId="10" applyFont="1" applyFill="1" applyBorder="1" applyAlignment="1">
      <alignment horizontal="center" vertical="center"/>
    </xf>
    <xf numFmtId="0" fontId="23" fillId="118" borderId="0" xfId="10" applyFill="1"/>
    <xf numFmtId="0" fontId="0" fillId="118" borderId="0" xfId="0" applyFill="1" applyBorder="1"/>
    <xf numFmtId="0" fontId="206" fillId="118" borderId="0" xfId="0" applyFont="1" applyFill="1" applyAlignment="1"/>
    <xf numFmtId="0" fontId="29" fillId="118" borderId="0" xfId="0" applyFont="1" applyFill="1" applyBorder="1" applyAlignment="1">
      <alignment vertical="center"/>
    </xf>
    <xf numFmtId="0" fontId="79" fillId="118" borderId="0" xfId="0" applyFont="1" applyFill="1" applyBorder="1" applyAlignment="1">
      <alignment horizontal="center" vertical="center"/>
    </xf>
    <xf numFmtId="0" fontId="6" fillId="118" borderId="0" xfId="0" applyFont="1" applyFill="1" applyBorder="1" applyAlignment="1">
      <alignment horizontal="center" vertical="center"/>
    </xf>
    <xf numFmtId="0" fontId="29" fillId="118" borderId="0" xfId="0" applyFont="1" applyFill="1" applyBorder="1" applyAlignment="1">
      <alignment horizontal="center" vertical="center"/>
    </xf>
    <xf numFmtId="0" fontId="25" fillId="118" borderId="0" xfId="13" applyFont="1" applyFill="1" applyAlignment="1">
      <alignment horizontal="center"/>
    </xf>
    <xf numFmtId="3" fontId="27" fillId="118" borderId="0" xfId="0" applyNumberFormat="1" applyFont="1" applyFill="1" applyBorder="1" applyAlignment="1">
      <alignment horizontal="center" vertical="center"/>
    </xf>
    <xf numFmtId="0" fontId="12" fillId="118" borderId="0" xfId="0" applyFont="1" applyFill="1" applyBorder="1" applyAlignment="1">
      <alignment horizontal="center" vertical="center"/>
    </xf>
    <xf numFmtId="0" fontId="89" fillId="118" borderId="0" xfId="0" applyFont="1" applyFill="1" applyAlignment="1">
      <alignment vertical="center"/>
    </xf>
    <xf numFmtId="0" fontId="33" fillId="118" borderId="0" xfId="0" applyFont="1" applyFill="1" applyAlignment="1">
      <alignment vertical="center"/>
    </xf>
    <xf numFmtId="0" fontId="23" fillId="9" borderId="0" xfId="10" applyFill="1"/>
    <xf numFmtId="43" fontId="114" fillId="118" borderId="9" xfId="5" applyFont="1" applyFill="1" applyBorder="1" applyAlignment="1">
      <alignment horizontal="center" vertical="center"/>
    </xf>
    <xf numFmtId="0" fontId="114" fillId="118" borderId="9" xfId="10" applyFont="1" applyFill="1" applyBorder="1" applyAlignment="1">
      <alignment horizontal="center" vertical="center"/>
    </xf>
    <xf numFmtId="0" fontId="114" fillId="118" borderId="9" xfId="10" applyFont="1" applyFill="1" applyBorder="1" applyAlignment="1">
      <alignment horizontal="left" vertical="center"/>
    </xf>
    <xf numFmtId="3" fontId="191" fillId="118" borderId="9" xfId="10" applyNumberFormat="1" applyFont="1" applyFill="1" applyBorder="1" applyAlignment="1">
      <alignment horizontal="center" vertical="center"/>
    </xf>
    <xf numFmtId="3" fontId="192" fillId="118" borderId="1" xfId="8" applyNumberFormat="1" applyFont="1" applyFill="1" applyBorder="1" applyAlignment="1">
      <alignment vertical="center"/>
    </xf>
    <xf numFmtId="4" fontId="192" fillId="118" borderId="1" xfId="8" applyNumberFormat="1" applyFont="1" applyFill="1" applyBorder="1" applyAlignment="1">
      <alignment vertical="center"/>
    </xf>
    <xf numFmtId="4" fontId="192" fillId="118" borderId="1" xfId="8" applyNumberFormat="1" applyFont="1" applyFill="1" applyBorder="1" applyAlignment="1">
      <alignment horizontal="center" vertical="center"/>
    </xf>
    <xf numFmtId="3" fontId="84" fillId="118" borderId="9" xfId="10" applyNumberFormat="1" applyFont="1" applyFill="1" applyBorder="1" applyAlignment="1">
      <alignment horizontal="center" vertical="center"/>
    </xf>
    <xf numFmtId="0" fontId="295" fillId="118" borderId="0" xfId="10" applyFont="1" applyFill="1"/>
    <xf numFmtId="0" fontId="23" fillId="9" borderId="0" xfId="10" applyFill="1" applyAlignment="1">
      <alignment horizontal="left"/>
    </xf>
    <xf numFmtId="0" fontId="23" fillId="0" borderId="0" xfId="10" applyAlignment="1">
      <alignment horizontal="left"/>
    </xf>
    <xf numFmtId="0" fontId="64" fillId="2" borderId="11" xfId="7" applyFont="1" applyFill="1" applyBorder="1" applyAlignment="1" applyProtection="1">
      <alignment horizontal="center" vertical="center"/>
      <protection hidden="1"/>
    </xf>
    <xf numFmtId="0" fontId="17" fillId="2" borderId="11" xfId="7" applyFont="1" applyFill="1" applyBorder="1" applyAlignment="1" applyProtection="1">
      <alignment horizontal="center" vertical="center"/>
      <protection hidden="1"/>
    </xf>
    <xf numFmtId="0" fontId="64" fillId="7" borderId="1" xfId="7" applyFont="1" applyFill="1" applyBorder="1" applyAlignment="1" applyProtection="1">
      <alignment horizontal="center" vertical="center"/>
      <protection hidden="1"/>
    </xf>
    <xf numFmtId="0" fontId="17" fillId="7" borderId="1" xfId="7" applyFont="1" applyFill="1" applyBorder="1" applyAlignment="1" applyProtection="1">
      <alignment horizontal="center" vertical="center"/>
      <protection hidden="1"/>
    </xf>
    <xf numFmtId="0" fontId="64" fillId="5" borderId="1" xfId="7" applyFont="1" applyFill="1" applyBorder="1" applyAlignment="1" applyProtection="1">
      <alignment horizontal="center" vertical="center"/>
      <protection hidden="1"/>
    </xf>
    <xf numFmtId="0" fontId="17" fillId="5" borderId="1" xfId="7" applyFont="1" applyFill="1" applyBorder="1" applyAlignment="1" applyProtection="1">
      <alignment horizontal="center" vertical="center"/>
      <protection hidden="1"/>
    </xf>
    <xf numFmtId="3" fontId="81" fillId="6" borderId="1" xfId="10" applyNumberFormat="1" applyFont="1" applyFill="1" applyBorder="1" applyAlignment="1">
      <alignment horizontal="center" vertical="center"/>
    </xf>
    <xf numFmtId="3" fontId="190" fillId="6" borderId="1" xfId="10" applyNumberFormat="1" applyFont="1" applyFill="1" applyBorder="1" applyAlignment="1">
      <alignment horizontal="center" vertical="center"/>
    </xf>
    <xf numFmtId="4" fontId="190" fillId="6" borderId="1" xfId="10" applyNumberFormat="1" applyFont="1" applyFill="1" applyBorder="1" applyAlignment="1">
      <alignment horizontal="center" vertical="center"/>
    </xf>
    <xf numFmtId="3" fontId="81" fillId="8" borderId="1" xfId="10" applyNumberFormat="1" applyFont="1" applyFill="1" applyBorder="1" applyAlignment="1">
      <alignment horizontal="center" vertical="center"/>
    </xf>
    <xf numFmtId="3" fontId="190" fillId="8" borderId="1" xfId="10" applyNumberFormat="1" applyFont="1" applyFill="1" applyBorder="1" applyAlignment="1">
      <alignment horizontal="center" vertical="center"/>
    </xf>
    <xf numFmtId="4" fontId="190" fillId="8" borderId="1" xfId="10" applyNumberFormat="1" applyFont="1" applyFill="1" applyBorder="1" applyAlignment="1">
      <alignment horizontal="center" vertical="center"/>
    </xf>
    <xf numFmtId="3" fontId="81" fillId="3" borderId="1" xfId="10" applyNumberFormat="1" applyFont="1" applyFill="1" applyBorder="1" applyAlignment="1">
      <alignment horizontal="center" vertical="center"/>
    </xf>
    <xf numFmtId="3" fontId="190" fillId="3" borderId="1" xfId="10" applyNumberFormat="1" applyFont="1" applyFill="1" applyBorder="1" applyAlignment="1">
      <alignment horizontal="center" vertical="center"/>
    </xf>
    <xf numFmtId="3" fontId="81" fillId="0" borderId="1" xfId="10" applyNumberFormat="1" applyFont="1" applyFill="1" applyBorder="1" applyAlignment="1">
      <alignment horizontal="center" vertical="center"/>
    </xf>
    <xf numFmtId="3" fontId="190" fillId="0" borderId="1" xfId="10" applyNumberFormat="1" applyFont="1" applyFill="1" applyBorder="1" applyAlignment="1">
      <alignment horizontal="center" vertical="center"/>
    </xf>
    <xf numFmtId="4" fontId="190" fillId="0" borderId="1" xfId="10" applyNumberFormat="1" applyFont="1" applyFill="1" applyBorder="1" applyAlignment="1">
      <alignment horizontal="center" vertical="center"/>
    </xf>
    <xf numFmtId="3" fontId="114" fillId="6" borderId="1" xfId="10" applyNumberFormat="1" applyFont="1" applyFill="1" applyBorder="1" applyAlignment="1">
      <alignment horizontal="center" vertical="center"/>
    </xf>
    <xf numFmtId="3" fontId="114" fillId="0" borderId="1" xfId="10" applyNumberFormat="1" applyFont="1" applyFill="1" applyBorder="1" applyAlignment="1">
      <alignment horizontal="center" vertical="center"/>
    </xf>
    <xf numFmtId="3" fontId="114" fillId="8" borderId="1" xfId="10" applyNumberFormat="1" applyFont="1" applyFill="1" applyBorder="1" applyAlignment="1">
      <alignment horizontal="center" vertical="center"/>
    </xf>
    <xf numFmtId="3" fontId="114" fillId="3" borderId="1" xfId="10" applyNumberFormat="1" applyFont="1" applyFill="1" applyBorder="1" applyAlignment="1">
      <alignment horizontal="center" vertical="center"/>
    </xf>
    <xf numFmtId="0" fontId="297" fillId="9" borderId="0" xfId="0" applyFont="1" applyFill="1" applyAlignment="1">
      <alignment vertical="center"/>
    </xf>
    <xf numFmtId="0" fontId="298" fillId="9" borderId="0" xfId="0" applyFont="1" applyFill="1" applyAlignment="1">
      <alignment vertical="center"/>
    </xf>
    <xf numFmtId="187" fontId="81" fillId="119" borderId="1" xfId="4" applyNumberFormat="1" applyFont="1" applyFill="1" applyBorder="1" applyAlignment="1" applyProtection="1">
      <alignment vertical="center"/>
      <protection hidden="1"/>
    </xf>
    <xf numFmtId="0" fontId="205" fillId="9" borderId="0" xfId="0" applyFont="1" applyFill="1" applyAlignment="1">
      <alignment horizontal="center" vertical="center"/>
    </xf>
    <xf numFmtId="0" fontId="200" fillId="9" borderId="0" xfId="0" applyFont="1" applyFill="1"/>
    <xf numFmtId="0" fontId="206" fillId="9" borderId="0" xfId="0" applyFont="1" applyFill="1"/>
    <xf numFmtId="0" fontId="215" fillId="9" borderId="0" xfId="0" applyFont="1" applyFill="1" applyAlignment="1">
      <alignment vertical="center" wrapText="1"/>
    </xf>
    <xf numFmtId="0" fontId="301" fillId="97" borderId="0" xfId="10" applyFont="1" applyFill="1"/>
    <xf numFmtId="187" fontId="302" fillId="0" borderId="2" xfId="4" applyNumberFormat="1" applyFont="1" applyBorder="1" applyAlignment="1" applyProtection="1">
      <alignment horizontal="left" vertical="center"/>
      <protection hidden="1"/>
    </xf>
    <xf numFmtId="4" fontId="64" fillId="3" borderId="1" xfId="10" applyNumberFormat="1" applyFont="1" applyFill="1" applyBorder="1" applyAlignment="1">
      <alignment horizontal="center" vertical="center"/>
    </xf>
    <xf numFmtId="4" fontId="64" fillId="0" borderId="1" xfId="10" applyNumberFormat="1" applyFont="1" applyFill="1" applyBorder="1" applyAlignment="1">
      <alignment horizontal="center" vertical="center"/>
    </xf>
    <xf numFmtId="0" fontId="303" fillId="9" borderId="0" xfId="427" applyFont="1" applyFill="1" applyAlignment="1">
      <alignment vertical="center"/>
    </xf>
    <xf numFmtId="0" fontId="230" fillId="121" borderId="61" xfId="0" applyFont="1" applyFill="1" applyBorder="1" applyAlignment="1">
      <alignment horizontal="center" vertical="center"/>
    </xf>
    <xf numFmtId="3" fontId="187" fillId="120" borderId="53" xfId="8" applyNumberFormat="1" applyFont="1" applyFill="1" applyBorder="1" applyAlignment="1">
      <alignment horizontal="center" vertical="center"/>
    </xf>
    <xf numFmtId="3" fontId="83" fillId="120" borderId="53" xfId="8" applyNumberFormat="1" applyFont="1" applyFill="1" applyBorder="1" applyAlignment="1">
      <alignment vertical="center"/>
    </xf>
    <xf numFmtId="4" fontId="83" fillId="120" borderId="53" xfId="8" applyNumberFormat="1" applyFont="1" applyFill="1" applyBorder="1" applyAlignment="1">
      <alignment vertical="center"/>
    </xf>
    <xf numFmtId="4" fontId="188" fillId="120" borderId="53" xfId="8" applyNumberFormat="1" applyFont="1" applyFill="1" applyBorder="1" applyAlignment="1">
      <alignment horizontal="center" vertical="center"/>
    </xf>
    <xf numFmtId="219" fontId="15" fillId="120" borderId="53" xfId="3" applyNumberFormat="1" applyFont="1" applyFill="1" applyBorder="1" applyAlignment="1">
      <alignment horizontal="center" vertical="center"/>
    </xf>
    <xf numFmtId="219" fontId="77" fillId="120" borderId="53" xfId="3" applyNumberFormat="1" applyFont="1" applyFill="1" applyBorder="1" applyAlignment="1">
      <alignment horizontal="center" vertical="center"/>
    </xf>
    <xf numFmtId="0" fontId="255" fillId="9" borderId="0" xfId="0" applyFont="1" applyFill="1" applyAlignment="1">
      <alignment vertical="top"/>
    </xf>
    <xf numFmtId="0" fontId="200" fillId="9" borderId="0" xfId="0" applyFont="1" applyFill="1" applyAlignment="1">
      <alignment vertical="center"/>
    </xf>
    <xf numFmtId="0" fontId="213" fillId="9" borderId="57" xfId="0" applyFont="1" applyFill="1" applyBorder="1" applyAlignment="1">
      <alignment vertical="center" wrapText="1"/>
    </xf>
    <xf numFmtId="0" fontId="206" fillId="9" borderId="57" xfId="0" applyFont="1" applyFill="1" applyBorder="1" applyAlignment="1">
      <alignment vertical="center" wrapText="1"/>
    </xf>
    <xf numFmtId="4" fontId="201" fillId="0" borderId="0" xfId="0" applyNumberFormat="1" applyFont="1"/>
    <xf numFmtId="4" fontId="28" fillId="0" borderId="0" xfId="0" applyNumberFormat="1" applyFont="1"/>
    <xf numFmtId="0" fontId="245" fillId="9" borderId="77" xfId="0" applyFont="1" applyFill="1" applyBorder="1" applyAlignment="1">
      <alignment vertical="center"/>
    </xf>
    <xf numFmtId="0" fontId="12" fillId="9" borderId="78" xfId="0" applyFont="1" applyFill="1" applyBorder="1" applyAlignment="1">
      <alignment vertical="center"/>
    </xf>
    <xf numFmtId="0" fontId="12" fillId="9" borderId="79" xfId="0" applyFont="1" applyFill="1" applyBorder="1" applyAlignment="1">
      <alignment vertical="center"/>
    </xf>
    <xf numFmtId="0" fontId="247" fillId="9" borderId="76" xfId="0" applyFont="1" applyFill="1" applyBorder="1" applyAlignment="1">
      <alignment vertical="center"/>
    </xf>
    <xf numFmtId="0" fontId="0" fillId="9" borderId="86" xfId="0" applyFill="1" applyBorder="1"/>
    <xf numFmtId="0" fontId="12" fillId="9" borderId="0" xfId="0" applyFont="1" applyFill="1" applyBorder="1" applyAlignment="1">
      <alignment vertical="center"/>
    </xf>
    <xf numFmtId="0" fontId="28" fillId="0" borderId="0" xfId="0" applyFont="1"/>
    <xf numFmtId="0" fontId="308" fillId="9" borderId="0" xfId="0" applyFont="1" applyFill="1" applyBorder="1" applyAlignment="1">
      <alignment vertical="center"/>
    </xf>
    <xf numFmtId="0" fontId="6" fillId="9" borderId="0" xfId="0" applyFont="1" applyFill="1" applyBorder="1" applyAlignment="1">
      <alignment vertical="center"/>
    </xf>
    <xf numFmtId="0" fontId="307" fillId="9" borderId="0" xfId="0" applyFont="1" applyFill="1" applyBorder="1" applyAlignment="1">
      <alignment vertical="center"/>
    </xf>
    <xf numFmtId="0" fontId="223" fillId="108" borderId="61" xfId="0" applyFont="1" applyFill="1" applyBorder="1" applyAlignment="1">
      <alignment horizontal="center" vertical="center"/>
    </xf>
    <xf numFmtId="0" fontId="86" fillId="35" borderId="0" xfId="17" applyFont="1" applyFill="1" applyBorder="1" applyAlignment="1">
      <alignment horizontal="left" vertical="top" wrapText="1"/>
    </xf>
    <xf numFmtId="0" fontId="73" fillId="35" borderId="0" xfId="17" applyFont="1" applyFill="1" applyBorder="1" applyAlignment="1">
      <alignment horizontal="left" vertical="top" wrapText="1"/>
    </xf>
    <xf numFmtId="0" fontId="197" fillId="35" borderId="0" xfId="17" applyFont="1" applyFill="1" applyAlignment="1">
      <alignment vertical="center"/>
    </xf>
    <xf numFmtId="0" fontId="251" fillId="35" borderId="0" xfId="17" applyFont="1" applyFill="1"/>
    <xf numFmtId="0" fontId="199" fillId="35" borderId="0" xfId="17" applyFont="1" applyFill="1" applyAlignment="1">
      <alignment vertical="center"/>
    </xf>
    <xf numFmtId="0" fontId="257" fillId="35" borderId="0" xfId="17" applyFont="1" applyFill="1"/>
    <xf numFmtId="0" fontId="258" fillId="35" borderId="0" xfId="17" applyFont="1" applyFill="1"/>
    <xf numFmtId="0" fontId="259" fillId="35" borderId="0" xfId="0" applyFont="1" applyFill="1"/>
    <xf numFmtId="0" fontId="260" fillId="35" borderId="0" xfId="8" applyFont="1" applyFill="1"/>
    <xf numFmtId="0" fontId="256" fillId="35" borderId="0" xfId="17" applyFont="1" applyFill="1"/>
    <xf numFmtId="0" fontId="264" fillId="35" borderId="0" xfId="429" applyFont="1" applyFill="1" applyAlignment="1">
      <alignment horizontal="right"/>
    </xf>
    <xf numFmtId="0" fontId="312" fillId="122" borderId="61" xfId="0" applyFont="1" applyFill="1" applyBorder="1" applyAlignment="1">
      <alignment horizontal="center" vertical="center"/>
    </xf>
    <xf numFmtId="0" fontId="312" fillId="122" borderId="63" xfId="0" applyFont="1" applyFill="1" applyBorder="1" applyAlignment="1">
      <alignment horizontal="center" vertical="center"/>
    </xf>
    <xf numFmtId="0" fontId="310" fillId="108" borderId="61" xfId="0" applyFont="1" applyFill="1" applyBorder="1" applyAlignment="1">
      <alignment horizontal="center" vertical="center"/>
    </xf>
    <xf numFmtId="0" fontId="312" fillId="108" borderId="61" xfId="0" applyFont="1" applyFill="1" applyBorder="1" applyAlignment="1">
      <alignment horizontal="center" vertical="center"/>
    </xf>
    <xf numFmtId="0" fontId="315" fillId="9" borderId="0" xfId="7" applyFont="1" applyFill="1"/>
    <xf numFmtId="190" fontId="60" fillId="108" borderId="6" xfId="73" applyFont="1" applyFill="1" applyBorder="1" applyAlignment="1">
      <alignment horizontal="center" vertical="center" shrinkToFit="1"/>
    </xf>
    <xf numFmtId="190" fontId="88" fillId="108" borderId="6" xfId="73" applyFont="1" applyFill="1" applyBorder="1" applyAlignment="1">
      <alignment horizontal="left" vertical="center"/>
    </xf>
    <xf numFmtId="190" fontId="89" fillId="108" borderId="8" xfId="73" applyFont="1" applyFill="1" applyBorder="1" applyAlignment="1">
      <alignment horizontal="center" vertical="center" shrinkToFit="1"/>
    </xf>
    <xf numFmtId="190" fontId="31" fillId="108" borderId="8" xfId="73" applyFont="1" applyFill="1" applyBorder="1" applyAlignment="1">
      <alignment horizontal="left" vertical="center"/>
    </xf>
    <xf numFmtId="190" fontId="88" fillId="108" borderId="8" xfId="73" applyFont="1" applyFill="1" applyBorder="1" applyAlignment="1">
      <alignment horizontal="left" vertical="center"/>
    </xf>
    <xf numFmtId="190" fontId="32" fillId="108" borderId="8" xfId="73" applyFont="1" applyFill="1" applyBorder="1" applyAlignment="1">
      <alignment vertical="center"/>
    </xf>
    <xf numFmtId="190" fontId="87" fillId="108" borderId="8" xfId="73" applyFont="1" applyFill="1" applyBorder="1" applyAlignment="1">
      <alignment horizontal="center" vertical="top" shrinkToFit="1"/>
    </xf>
    <xf numFmtId="190" fontId="81" fillId="108" borderId="8" xfId="73" applyFont="1" applyFill="1" applyBorder="1" applyAlignment="1">
      <alignment horizontal="left" vertical="center"/>
    </xf>
    <xf numFmtId="190" fontId="17" fillId="108" borderId="8" xfId="73" applyFont="1" applyFill="1" applyBorder="1" applyAlignment="1">
      <alignment horizontal="left" vertical="center"/>
    </xf>
    <xf numFmtId="190" fontId="88" fillId="108" borderId="6" xfId="73" applyFont="1" applyFill="1" applyBorder="1" applyAlignment="1">
      <alignment vertical="center"/>
    </xf>
    <xf numFmtId="190" fontId="31" fillId="108" borderId="8" xfId="73" applyFont="1" applyFill="1" applyBorder="1" applyAlignment="1">
      <alignment vertical="center"/>
    </xf>
    <xf numFmtId="190" fontId="88" fillId="108" borderId="8" xfId="73" applyFont="1" applyFill="1" applyBorder="1" applyAlignment="1">
      <alignment vertical="center"/>
    </xf>
    <xf numFmtId="190" fontId="17" fillId="108" borderId="11" xfId="73" applyFont="1" applyFill="1" applyBorder="1" applyAlignment="1">
      <alignment vertical="center"/>
    </xf>
    <xf numFmtId="190" fontId="91" fillId="108" borderId="8" xfId="73" applyFont="1" applyFill="1" applyBorder="1" applyAlignment="1">
      <alignment vertical="center"/>
    </xf>
    <xf numFmtId="190" fontId="60" fillId="108" borderId="8" xfId="73" applyFont="1" applyFill="1" applyBorder="1" applyAlignment="1">
      <alignment vertical="center"/>
    </xf>
    <xf numFmtId="190" fontId="91" fillId="108" borderId="6" xfId="73" applyFont="1" applyFill="1" applyBorder="1" applyAlignment="1">
      <alignment vertical="center"/>
    </xf>
    <xf numFmtId="190" fontId="17" fillId="108" borderId="11" xfId="73" applyFont="1" applyFill="1" applyBorder="1" applyAlignment="1">
      <alignment horizontal="left" vertical="center"/>
    </xf>
    <xf numFmtId="190" fontId="7" fillId="108" borderId="8" xfId="73" applyFont="1" applyFill="1" applyBorder="1" applyAlignment="1">
      <alignment vertical="center"/>
    </xf>
    <xf numFmtId="190" fontId="90" fillId="108" borderId="8" xfId="73" applyFont="1" applyFill="1" applyBorder="1" applyAlignment="1">
      <alignment vertical="center"/>
    </xf>
    <xf numFmtId="190" fontId="92" fillId="108" borderId="8" xfId="73" applyFont="1" applyFill="1" applyBorder="1" applyAlignment="1">
      <alignment horizontal="left" vertical="center" wrapText="1"/>
    </xf>
    <xf numFmtId="190" fontId="165" fillId="108" borderId="8" xfId="73" applyFont="1" applyFill="1" applyBorder="1" applyAlignment="1">
      <alignment horizontal="left" vertical="center" wrapText="1"/>
    </xf>
    <xf numFmtId="190" fontId="92" fillId="108" borderId="11" xfId="73" applyFont="1" applyFill="1" applyBorder="1" applyAlignment="1">
      <alignment horizontal="left" vertical="center" wrapText="1"/>
    </xf>
    <xf numFmtId="190" fontId="81" fillId="108" borderId="8" xfId="73" quotePrefix="1" applyFont="1" applyFill="1" applyBorder="1" applyAlignment="1">
      <alignment horizontal="left" vertical="center"/>
    </xf>
    <xf numFmtId="190" fontId="90" fillId="108" borderId="8" xfId="73" applyFont="1" applyFill="1" applyBorder="1" applyAlignment="1">
      <alignment horizontal="left" vertical="center"/>
    </xf>
    <xf numFmtId="190" fontId="17" fillId="108" borderId="8" xfId="73" applyFont="1" applyFill="1" applyBorder="1" applyAlignment="1">
      <alignment vertical="center" wrapText="1"/>
    </xf>
    <xf numFmtId="190" fontId="87" fillId="108" borderId="10" xfId="73" applyFont="1" applyFill="1" applyBorder="1" applyAlignment="1">
      <alignment horizontal="center" vertical="top" shrinkToFit="1"/>
    </xf>
    <xf numFmtId="190" fontId="17" fillId="108" borderId="11" xfId="73" applyFont="1" applyFill="1" applyBorder="1" applyAlignment="1">
      <alignment vertical="center" wrapText="1"/>
    </xf>
    <xf numFmtId="190" fontId="89" fillId="108" borderId="5" xfId="73" applyFont="1" applyFill="1" applyBorder="1" applyAlignment="1">
      <alignment horizontal="center" vertical="center" shrinkToFit="1"/>
    </xf>
    <xf numFmtId="190" fontId="81" fillId="108" borderId="8" xfId="73" quotePrefix="1" applyFont="1" applyFill="1" applyBorder="1" applyAlignment="1">
      <alignment vertical="center"/>
    </xf>
    <xf numFmtId="190" fontId="87" fillId="108" borderId="5" xfId="73" applyFont="1" applyFill="1" applyBorder="1" applyAlignment="1">
      <alignment horizontal="center" vertical="top" shrinkToFit="1"/>
    </xf>
    <xf numFmtId="190" fontId="17" fillId="108" borderId="8" xfId="73" quotePrefix="1" applyFont="1" applyFill="1" applyBorder="1" applyAlignment="1">
      <alignment vertical="center" wrapText="1"/>
    </xf>
    <xf numFmtId="190" fontId="81" fillId="108" borderId="8" xfId="73" quotePrefix="1" applyFont="1" applyFill="1" applyBorder="1" applyAlignment="1">
      <alignment vertical="center" wrapText="1"/>
    </xf>
    <xf numFmtId="190" fontId="169" fillId="108" borderId="5" xfId="73" applyFont="1" applyFill="1" applyBorder="1" applyAlignment="1">
      <alignment horizontal="center" vertical="top" shrinkToFit="1"/>
    </xf>
    <xf numFmtId="190" fontId="31" fillId="108" borderId="4" xfId="73" applyFont="1" applyFill="1" applyBorder="1" applyAlignment="1">
      <alignment horizontal="center" vertical="center" shrinkToFit="1"/>
    </xf>
    <xf numFmtId="190" fontId="17" fillId="108" borderId="6" xfId="73" applyFont="1" applyFill="1" applyBorder="1" applyAlignment="1">
      <alignment vertical="center"/>
    </xf>
    <xf numFmtId="190" fontId="81" fillId="108" borderId="8" xfId="73" applyFont="1" applyFill="1" applyBorder="1" applyAlignment="1">
      <alignment vertical="center"/>
    </xf>
    <xf numFmtId="190" fontId="89" fillId="108" borderId="10" xfId="73" applyFont="1" applyFill="1" applyBorder="1" applyAlignment="1">
      <alignment horizontal="center" vertical="center" shrinkToFit="1"/>
    </xf>
    <xf numFmtId="0" fontId="317" fillId="0" borderId="1" xfId="0" applyFont="1" applyFill="1" applyBorder="1" applyAlignment="1">
      <alignment horizontal="center" vertical="center" wrapText="1"/>
    </xf>
    <xf numFmtId="0" fontId="204" fillId="0" borderId="0" xfId="0" applyFont="1"/>
    <xf numFmtId="190" fontId="114" fillId="0" borderId="0" xfId="73" applyFont="1" applyAlignment="1">
      <alignment horizontal="left" vertical="center"/>
    </xf>
    <xf numFmtId="14" fontId="320" fillId="0" borderId="0" xfId="73" applyNumberFormat="1" applyFont="1" applyAlignment="1">
      <alignment horizontal="right"/>
    </xf>
    <xf numFmtId="0" fontId="71" fillId="108" borderId="0" xfId="16" applyFont="1" applyFill="1"/>
    <xf numFmtId="0" fontId="71" fillId="108" borderId="0" xfId="16" applyFont="1" applyFill="1" applyAlignment="1">
      <alignment horizontal="center"/>
    </xf>
    <xf numFmtId="0" fontId="219" fillId="108" borderId="0" xfId="0" applyFont="1" applyFill="1"/>
    <xf numFmtId="0" fontId="71" fillId="108" borderId="0" xfId="17" applyFont="1" applyFill="1"/>
    <xf numFmtId="0" fontId="75" fillId="108" borderId="0" xfId="17" applyFont="1" applyFill="1"/>
    <xf numFmtId="0" fontId="86" fillId="108" borderId="0" xfId="17" applyFont="1" applyFill="1" applyBorder="1" applyAlignment="1">
      <alignment horizontal="left" vertical="top" wrapText="1"/>
    </xf>
    <xf numFmtId="0" fontId="73" fillId="108" borderId="0" xfId="17" applyFont="1" applyFill="1" applyBorder="1" applyAlignment="1">
      <alignment horizontal="left" vertical="top" wrapText="1"/>
    </xf>
    <xf numFmtId="0" fontId="197" fillId="108" borderId="0" xfId="17" applyFont="1" applyFill="1" applyAlignment="1">
      <alignment vertical="center"/>
    </xf>
    <xf numFmtId="0" fontId="251" fillId="108" borderId="0" xfId="17" applyFont="1" applyFill="1"/>
    <xf numFmtId="0" fontId="199" fillId="108" borderId="0" xfId="17" applyFont="1" applyFill="1" applyAlignment="1">
      <alignment vertical="center"/>
    </xf>
    <xf numFmtId="0" fontId="257" fillId="108" borderId="0" xfId="17" applyFont="1" applyFill="1"/>
    <xf numFmtId="0" fontId="265" fillId="108" borderId="0" xfId="17" applyFont="1" applyFill="1"/>
    <xf numFmtId="0" fontId="258" fillId="108" borderId="0" xfId="17" applyFont="1" applyFill="1"/>
    <xf numFmtId="0" fontId="259" fillId="108" borderId="0" xfId="0" applyFont="1" applyFill="1"/>
    <xf numFmtId="0" fontId="260" fillId="108" borderId="0" xfId="8" applyFont="1" applyFill="1"/>
    <xf numFmtId="0" fontId="261" fillId="108" borderId="0" xfId="429" applyFont="1" applyFill="1" applyAlignment="1">
      <alignment vertical="center"/>
    </xf>
    <xf numFmtId="0" fontId="256" fillId="108" borderId="0" xfId="17" applyFont="1" applyFill="1"/>
    <xf numFmtId="0" fontId="264" fillId="108" borderId="0" xfId="429" applyFont="1" applyFill="1" applyAlignment="1">
      <alignment horizontal="right"/>
    </xf>
    <xf numFmtId="0" fontId="310" fillId="35" borderId="61" xfId="0" applyFont="1" applyFill="1" applyBorder="1" applyAlignment="1">
      <alignment horizontal="center" vertical="center"/>
    </xf>
    <xf numFmtId="0" fontId="266" fillId="124" borderId="61" xfId="0" applyFont="1" applyFill="1" applyBorder="1" applyAlignment="1">
      <alignment horizontal="center" vertical="center"/>
    </xf>
    <xf numFmtId="0" fontId="266" fillId="124" borderId="63" xfId="0" applyFont="1" applyFill="1" applyBorder="1" applyAlignment="1">
      <alignment horizontal="center" vertical="center"/>
    </xf>
    <xf numFmtId="0" fontId="223" fillId="35" borderId="61" xfId="0" applyFont="1" applyFill="1" applyBorder="1" applyAlignment="1">
      <alignment horizontal="center" vertical="center"/>
    </xf>
    <xf numFmtId="3" fontId="225" fillId="124" borderId="61" xfId="0" applyNumberFormat="1" applyFont="1" applyFill="1" applyBorder="1" applyAlignment="1">
      <alignment horizontal="center" vertical="center"/>
    </xf>
    <xf numFmtId="3" fontId="186" fillId="35" borderId="61" xfId="18" applyNumberFormat="1" applyFont="1" applyFill="1" applyBorder="1" applyAlignment="1">
      <alignment horizontal="center" vertical="center"/>
    </xf>
    <xf numFmtId="4" fontId="226" fillId="35" borderId="61" xfId="18" applyNumberFormat="1" applyFont="1" applyFill="1" applyBorder="1" applyAlignment="1">
      <alignment horizontal="center" vertical="center"/>
    </xf>
    <xf numFmtId="3" fontId="306" fillId="35" borderId="61" xfId="18" applyNumberFormat="1" applyFont="1" applyFill="1" applyBorder="1" applyAlignment="1">
      <alignment horizontal="center" vertical="center"/>
    </xf>
    <xf numFmtId="3" fontId="186" fillId="125" borderId="61" xfId="18" applyNumberFormat="1" applyFont="1" applyFill="1" applyBorder="1" applyAlignment="1">
      <alignment horizontal="center" vertical="center"/>
    </xf>
    <xf numFmtId="4" fontId="226" fillId="125" borderId="61" xfId="18" applyNumberFormat="1" applyFont="1" applyFill="1" applyBorder="1" applyAlignment="1">
      <alignment horizontal="center" vertical="center"/>
    </xf>
    <xf numFmtId="3" fontId="0" fillId="0" borderId="0" xfId="0" applyNumberFormat="1"/>
    <xf numFmtId="0" fontId="201" fillId="0" borderId="0" xfId="0" applyFont="1"/>
    <xf numFmtId="0" fontId="266" fillId="123" borderId="61" xfId="0" applyFont="1" applyFill="1" applyBorder="1" applyAlignment="1">
      <alignment horizontal="center" vertical="center"/>
    </xf>
    <xf numFmtId="0" fontId="266" fillId="123" borderId="63" xfId="0" applyFont="1" applyFill="1" applyBorder="1" applyAlignment="1">
      <alignment horizontal="center" vertical="center"/>
    </xf>
    <xf numFmtId="3" fontId="225" fillId="123" borderId="61" xfId="0" applyNumberFormat="1" applyFont="1" applyFill="1" applyBorder="1" applyAlignment="1">
      <alignment horizontal="center" vertical="center"/>
    </xf>
    <xf numFmtId="3" fontId="186" fillId="108" borderId="61" xfId="18" applyNumberFormat="1" applyFont="1" applyFill="1" applyBorder="1" applyAlignment="1">
      <alignment horizontal="center" vertical="center"/>
    </xf>
    <xf numFmtId="4" fontId="226" fillId="108" borderId="61" xfId="18" applyNumberFormat="1" applyFont="1" applyFill="1" applyBorder="1" applyAlignment="1">
      <alignment horizontal="center" vertical="center"/>
    </xf>
    <xf numFmtId="3" fontId="73" fillId="108" borderId="61" xfId="18" applyNumberFormat="1" applyFont="1" applyFill="1" applyBorder="1" applyAlignment="1">
      <alignment horizontal="center" vertical="center"/>
    </xf>
    <xf numFmtId="3" fontId="306" fillId="108" borderId="61" xfId="18" applyNumberFormat="1" applyFont="1" applyFill="1" applyBorder="1" applyAlignment="1">
      <alignment horizontal="center" vertical="center"/>
    </xf>
    <xf numFmtId="3" fontId="186" fillId="126" borderId="61" xfId="18" applyNumberFormat="1" applyFont="1" applyFill="1" applyBorder="1" applyAlignment="1">
      <alignment horizontal="center" vertical="center"/>
    </xf>
    <xf numFmtId="4" fontId="226" fillId="126" borderId="61" xfId="18" applyNumberFormat="1" applyFont="1" applyFill="1" applyBorder="1" applyAlignment="1">
      <alignment horizontal="center" vertical="center"/>
    </xf>
    <xf numFmtId="3" fontId="73" fillId="126" borderId="61" xfId="18" applyNumberFormat="1" applyFont="1" applyFill="1" applyBorder="1" applyAlignment="1">
      <alignment horizontal="center" vertical="center"/>
    </xf>
    <xf numFmtId="3" fontId="201" fillId="0" borderId="0" xfId="0" applyNumberFormat="1" applyFont="1"/>
    <xf numFmtId="3" fontId="28" fillId="0" borderId="0" xfId="0" applyNumberFormat="1" applyFont="1"/>
    <xf numFmtId="0" fontId="86" fillId="0" borderId="0" xfId="17" applyFont="1" applyFill="1" applyBorder="1" applyAlignment="1">
      <alignment horizontal="left" vertical="top" wrapText="1"/>
    </xf>
    <xf numFmtId="0" fontId="312" fillId="123" borderId="61" xfId="0" applyFont="1" applyFill="1" applyBorder="1" applyAlignment="1">
      <alignment horizontal="center" vertical="center"/>
    </xf>
    <xf numFmtId="0" fontId="312" fillId="123" borderId="63" xfId="0" applyFont="1" applyFill="1" applyBorder="1" applyAlignment="1">
      <alignment horizontal="center" vertical="center"/>
    </xf>
    <xf numFmtId="0" fontId="266" fillId="108" borderId="61" xfId="0" applyFont="1" applyFill="1" applyBorder="1" applyAlignment="1">
      <alignment horizontal="center" vertical="center"/>
    </xf>
    <xf numFmtId="0" fontId="266" fillId="108" borderId="63" xfId="0" applyFont="1" applyFill="1" applyBorder="1" applyAlignment="1">
      <alignment horizontal="center" vertical="center"/>
    </xf>
    <xf numFmtId="3" fontId="225" fillId="108" borderId="61" xfId="0" applyNumberFormat="1" applyFont="1" applyFill="1" applyBorder="1" applyAlignment="1">
      <alignment horizontal="center" vertical="center"/>
    </xf>
    <xf numFmtId="0" fontId="312" fillId="6" borderId="61" xfId="0" applyFont="1" applyFill="1" applyBorder="1" applyAlignment="1">
      <alignment horizontal="center" vertical="center"/>
    </xf>
    <xf numFmtId="0" fontId="223" fillId="6" borderId="61" xfId="0" applyFont="1" applyFill="1" applyBorder="1" applyAlignment="1">
      <alignment horizontal="center" vertical="center"/>
    </xf>
    <xf numFmtId="3" fontId="306" fillId="6" borderId="61" xfId="18" applyNumberFormat="1" applyFont="1" applyFill="1" applyBorder="1" applyAlignment="1">
      <alignment horizontal="center" vertical="center"/>
    </xf>
    <xf numFmtId="3" fontId="186" fillId="6" borderId="61" xfId="18" applyNumberFormat="1" applyFont="1" applyFill="1" applyBorder="1" applyAlignment="1">
      <alignment horizontal="center" vertical="center"/>
    </xf>
    <xf numFmtId="4" fontId="226" fillId="6" borderId="61" xfId="18" applyNumberFormat="1" applyFont="1" applyFill="1" applyBorder="1" applyAlignment="1">
      <alignment horizontal="center" vertical="center"/>
    </xf>
    <xf numFmtId="3" fontId="186" fillId="128" borderId="61" xfId="18" applyNumberFormat="1" applyFont="1" applyFill="1" applyBorder="1" applyAlignment="1">
      <alignment horizontal="center" vertical="center"/>
    </xf>
    <xf numFmtId="4" fontId="226" fillId="128" borderId="61" xfId="18" applyNumberFormat="1" applyFont="1" applyFill="1" applyBorder="1" applyAlignment="1">
      <alignment horizontal="center" vertical="center"/>
    </xf>
    <xf numFmtId="0" fontId="0" fillId="6" borderId="0" xfId="0" applyFill="1"/>
    <xf numFmtId="0" fontId="222" fillId="6" borderId="0" xfId="0" applyFont="1" applyFill="1" applyBorder="1" applyAlignment="1">
      <alignment horizontal="center" vertical="center"/>
    </xf>
    <xf numFmtId="3" fontId="306" fillId="6" borderId="0" xfId="18" applyNumberFormat="1" applyFont="1" applyFill="1" applyBorder="1" applyAlignment="1">
      <alignment horizontal="center" vertical="center"/>
    </xf>
    <xf numFmtId="3" fontId="186" fillId="6" borderId="0" xfId="18" applyNumberFormat="1" applyFont="1" applyFill="1" applyBorder="1" applyAlignment="1">
      <alignment horizontal="center" vertical="center"/>
    </xf>
    <xf numFmtId="4" fontId="226" fillId="6" borderId="0" xfId="18" applyNumberFormat="1" applyFont="1" applyFill="1" applyBorder="1" applyAlignment="1">
      <alignment horizontal="center" vertical="center"/>
    </xf>
    <xf numFmtId="3" fontId="73" fillId="6" borderId="0" xfId="18" applyNumberFormat="1" applyFont="1" applyFill="1" applyBorder="1" applyAlignment="1">
      <alignment horizontal="center" vertical="center"/>
    </xf>
    <xf numFmtId="0" fontId="86" fillId="6" borderId="0" xfId="17" applyFont="1" applyFill="1" applyBorder="1" applyAlignment="1">
      <alignment horizontal="left" vertical="top" wrapText="1"/>
    </xf>
    <xf numFmtId="0" fontId="266" fillId="6" borderId="61" xfId="0" applyFont="1" applyFill="1" applyBorder="1" applyAlignment="1">
      <alignment horizontal="center" vertical="center"/>
    </xf>
    <xf numFmtId="0" fontId="266" fillId="6" borderId="63" xfId="0" applyFont="1" applyFill="1" applyBorder="1" applyAlignment="1">
      <alignment horizontal="center" vertical="center"/>
    </xf>
    <xf numFmtId="3" fontId="225" fillId="6" borderId="61" xfId="0" applyNumberFormat="1" applyFont="1" applyFill="1" applyBorder="1" applyAlignment="1">
      <alignment horizontal="center" vertical="center"/>
    </xf>
    <xf numFmtId="0" fontId="73" fillId="6" borderId="0" xfId="17" applyFont="1" applyFill="1" applyBorder="1" applyAlignment="1">
      <alignment horizontal="left" vertical="top" wrapText="1"/>
    </xf>
    <xf numFmtId="0" fontId="71" fillId="6" borderId="0" xfId="17" applyFont="1" applyFill="1"/>
    <xf numFmtId="0" fontId="75" fillId="6" borderId="0" xfId="17" applyFont="1" applyFill="1"/>
    <xf numFmtId="0" fontId="197" fillId="6" borderId="0" xfId="17" applyFont="1" applyFill="1" applyAlignment="1">
      <alignment vertical="center"/>
    </xf>
    <xf numFmtId="0" fontId="251" fillId="6" borderId="0" xfId="17" applyFont="1" applyFill="1"/>
    <xf numFmtId="0" fontId="199" fillId="6" borderId="0" xfId="17" applyFont="1" applyFill="1" applyAlignment="1">
      <alignment vertical="center"/>
    </xf>
    <xf numFmtId="0" fontId="257" fillId="6" borderId="0" xfId="17" applyFont="1" applyFill="1"/>
    <xf numFmtId="0" fontId="258" fillId="6" borderId="0" xfId="17" applyFont="1" applyFill="1"/>
    <xf numFmtId="0" fontId="265" fillId="6" borderId="0" xfId="17" applyFont="1" applyFill="1"/>
    <xf numFmtId="0" fontId="259" fillId="6" borderId="0" xfId="0" applyFont="1" applyFill="1"/>
    <xf numFmtId="0" fontId="260" fillId="6" borderId="0" xfId="8" applyFont="1" applyFill="1"/>
    <xf numFmtId="0" fontId="261" fillId="6" borderId="0" xfId="429" applyFont="1" applyFill="1" applyAlignment="1">
      <alignment vertical="center"/>
    </xf>
    <xf numFmtId="0" fontId="256" fillId="6" borderId="0" xfId="17" applyFont="1" applyFill="1"/>
    <xf numFmtId="0" fontId="264" fillId="6" borderId="0" xfId="429" applyFont="1" applyFill="1" applyAlignment="1">
      <alignment horizontal="right"/>
    </xf>
    <xf numFmtId="0" fontId="219" fillId="6" borderId="0" xfId="0" applyFont="1" applyFill="1"/>
    <xf numFmtId="0" fontId="71" fillId="6" borderId="0" xfId="16" applyFont="1" applyFill="1"/>
    <xf numFmtId="0" fontId="71" fillId="6" borderId="0" xfId="16" applyFont="1" applyFill="1" applyAlignment="1">
      <alignment horizontal="center"/>
    </xf>
    <xf numFmtId="0" fontId="222" fillId="108" borderId="61" xfId="0" applyFont="1" applyFill="1" applyBorder="1" applyAlignment="1">
      <alignment horizontal="center" vertical="center"/>
    </xf>
    <xf numFmtId="0" fontId="317" fillId="0" borderId="11" xfId="0" applyFont="1" applyFill="1" applyBorder="1" applyAlignment="1">
      <alignment horizontal="center" vertical="center"/>
    </xf>
    <xf numFmtId="0" fontId="317" fillId="0" borderId="89" xfId="0" applyFont="1" applyFill="1" applyBorder="1" applyAlignment="1">
      <alignment horizontal="center" vertical="center"/>
    </xf>
    <xf numFmtId="0" fontId="196" fillId="9" borderId="0" xfId="17" applyFont="1" applyFill="1" applyBorder="1" applyAlignment="1">
      <alignment horizontal="left" vertical="top" wrapText="1"/>
    </xf>
    <xf numFmtId="0" fontId="76" fillId="9" borderId="0" xfId="17" applyFont="1" applyFill="1" applyBorder="1" applyAlignment="1">
      <alignment horizontal="left" vertical="top" wrapText="1"/>
    </xf>
    <xf numFmtId="0" fontId="71" fillId="0" borderId="0" xfId="17" applyFont="1" applyFill="1"/>
    <xf numFmtId="0" fontId="256" fillId="0" borderId="0" xfId="17" applyFont="1" applyFill="1"/>
    <xf numFmtId="0" fontId="251" fillId="0" borderId="0" xfId="17" applyFont="1" applyFill="1"/>
    <xf numFmtId="0" fontId="264" fillId="0" borderId="0" xfId="429" applyFont="1" applyFill="1" applyAlignment="1">
      <alignment horizontal="right"/>
    </xf>
    <xf numFmtId="0" fontId="314" fillId="129" borderId="61" xfId="0" applyFont="1" applyFill="1" applyBorder="1" applyAlignment="1">
      <alignment horizontal="center" vertical="center"/>
    </xf>
    <xf numFmtId="0" fontId="314" fillId="129" borderId="63" xfId="0" applyFont="1" applyFill="1" applyBorder="1" applyAlignment="1">
      <alignment horizontal="center" vertical="center"/>
    </xf>
    <xf numFmtId="0" fontId="223" fillId="130" borderId="61" xfId="0" applyFont="1" applyFill="1" applyBorder="1" applyAlignment="1">
      <alignment horizontal="center" vertical="center"/>
    </xf>
    <xf numFmtId="3" fontId="306" fillId="129" borderId="61" xfId="18" applyNumberFormat="1" applyFont="1" applyFill="1" applyBorder="1" applyAlignment="1">
      <alignment horizontal="center" vertical="center"/>
    </xf>
    <xf numFmtId="3" fontId="186" fillId="129" borderId="61" xfId="18" applyNumberFormat="1" applyFont="1" applyFill="1" applyBorder="1" applyAlignment="1">
      <alignment horizontal="center" vertical="center"/>
    </xf>
    <xf numFmtId="4" fontId="226" fillId="129" borderId="61" xfId="18" applyNumberFormat="1" applyFont="1" applyFill="1" applyBorder="1" applyAlignment="1">
      <alignment horizontal="center" vertical="center"/>
    </xf>
    <xf numFmtId="3" fontId="306" fillId="131" borderId="61" xfId="18" applyNumberFormat="1" applyFont="1" applyFill="1" applyBorder="1" applyAlignment="1">
      <alignment horizontal="center" vertical="center"/>
    </xf>
    <xf numFmtId="3" fontId="186" fillId="131" borderId="61" xfId="18" applyNumberFormat="1" applyFont="1" applyFill="1" applyBorder="1" applyAlignment="1">
      <alignment horizontal="center" vertical="center"/>
    </xf>
    <xf numFmtId="4" fontId="226" fillId="131" borderId="61" xfId="18" applyNumberFormat="1" applyFont="1" applyFill="1" applyBorder="1" applyAlignment="1">
      <alignment horizontal="center" vertical="center"/>
    </xf>
    <xf numFmtId="0" fontId="86" fillId="129" borderId="0" xfId="17" applyFont="1" applyFill="1" applyBorder="1" applyAlignment="1">
      <alignment horizontal="left" vertical="top" wrapText="1"/>
    </xf>
    <xf numFmtId="0" fontId="266" fillId="129" borderId="61" xfId="0" applyFont="1" applyFill="1" applyBorder="1" applyAlignment="1">
      <alignment horizontal="center" vertical="center"/>
    </xf>
    <xf numFmtId="0" fontId="266" fillId="129" borderId="63" xfId="0" applyFont="1" applyFill="1" applyBorder="1" applyAlignment="1">
      <alignment horizontal="center" vertical="center"/>
    </xf>
    <xf numFmtId="3" fontId="225" fillId="130" borderId="61" xfId="0" applyNumberFormat="1" applyFont="1" applyFill="1" applyBorder="1" applyAlignment="1">
      <alignment horizontal="center" vertical="center"/>
    </xf>
    <xf numFmtId="0" fontId="73" fillId="129" borderId="0" xfId="17" applyFont="1" applyFill="1" applyBorder="1" applyAlignment="1">
      <alignment horizontal="left" vertical="top" wrapText="1"/>
    </xf>
    <xf numFmtId="0" fontId="220" fillId="129" borderId="0" xfId="0" applyFont="1" applyFill="1" applyAlignment="1">
      <alignment vertical="top"/>
    </xf>
    <xf numFmtId="0" fontId="185" fillId="129" borderId="0" xfId="17" applyFont="1" applyFill="1"/>
    <xf numFmtId="0" fontId="228" fillId="129" borderId="0" xfId="17" applyFont="1" applyFill="1"/>
    <xf numFmtId="0" fontId="263" fillId="129" borderId="0" xfId="17" applyFont="1" applyFill="1" applyAlignment="1">
      <alignment vertical="center"/>
    </xf>
    <xf numFmtId="0" fontId="251" fillId="129" borderId="0" xfId="17" applyFont="1" applyFill="1"/>
    <xf numFmtId="0" fontId="197" fillId="129" borderId="0" xfId="17" applyFont="1" applyFill="1" applyAlignment="1">
      <alignment vertical="center"/>
    </xf>
    <xf numFmtId="0" fontId="327" fillId="129" borderId="0" xfId="17" applyFont="1" applyFill="1"/>
    <xf numFmtId="0" fontId="328" fillId="129" borderId="0" xfId="17" applyFont="1" applyFill="1"/>
    <xf numFmtId="0" fontId="227" fillId="129" borderId="0" xfId="17" applyFont="1" applyFill="1"/>
    <xf numFmtId="0" fontId="199" fillId="129" borderId="0" xfId="17" applyFont="1" applyFill="1" applyAlignment="1">
      <alignment vertical="center"/>
    </xf>
    <xf numFmtId="0" fontId="258" fillId="129" borderId="0" xfId="17" applyFont="1" applyFill="1"/>
    <xf numFmtId="0" fontId="259" fillId="129" borderId="0" xfId="0" applyFont="1" applyFill="1"/>
    <xf numFmtId="0" fontId="79" fillId="129" borderId="0" xfId="0" applyFont="1" applyFill="1"/>
    <xf numFmtId="0" fontId="254" fillId="129" borderId="0" xfId="8" applyFont="1" applyFill="1"/>
    <xf numFmtId="0" fontId="261" fillId="129" borderId="0" xfId="429" applyFont="1" applyFill="1" applyAlignment="1">
      <alignment vertical="center"/>
    </xf>
    <xf numFmtId="0" fontId="256" fillId="129" borderId="0" xfId="17" applyFont="1" applyFill="1"/>
    <xf numFmtId="0" fontId="228" fillId="129" borderId="0" xfId="17" applyFont="1" applyFill="1" applyAlignment="1">
      <alignment horizontal="right" vertical="center"/>
    </xf>
    <xf numFmtId="0" fontId="74" fillId="0" borderId="0" xfId="427" applyFont="1"/>
    <xf numFmtId="0" fontId="33" fillId="0" borderId="0" xfId="427" applyFont="1"/>
    <xf numFmtId="0" fontId="74" fillId="9" borderId="0" xfId="427" applyFont="1" applyFill="1" applyAlignment="1">
      <alignment vertical="center"/>
    </xf>
    <xf numFmtId="0" fontId="33" fillId="97" borderId="0" xfId="0" quotePrefix="1" applyFont="1" applyFill="1"/>
    <xf numFmtId="0" fontId="230" fillId="97" borderId="0" xfId="0" applyFont="1" applyFill="1"/>
    <xf numFmtId="0" fontId="330" fillId="97" borderId="0" xfId="0" applyFont="1" applyFill="1" applyBorder="1" applyAlignment="1">
      <alignment horizontal="center" vertical="center"/>
    </xf>
    <xf numFmtId="0" fontId="331" fillId="118" borderId="0" xfId="10" applyFont="1" applyFill="1"/>
    <xf numFmtId="3" fontId="330" fillId="97" borderId="0" xfId="0" applyNumberFormat="1" applyFont="1" applyFill="1" applyBorder="1" applyAlignment="1">
      <alignment horizontal="left" vertical="center"/>
    </xf>
    <xf numFmtId="3" fontId="330" fillId="118" borderId="0" xfId="0" applyNumberFormat="1" applyFont="1" applyFill="1" applyBorder="1" applyAlignment="1">
      <alignment horizontal="left" vertical="center"/>
    </xf>
    <xf numFmtId="0" fontId="33" fillId="9" borderId="0" xfId="0" applyFont="1" applyFill="1" applyAlignment="1">
      <alignment vertical="center"/>
    </xf>
    <xf numFmtId="0" fontId="332" fillId="9" borderId="0" xfId="10" applyFont="1" applyFill="1" applyAlignment="1">
      <alignment horizontal="left"/>
    </xf>
    <xf numFmtId="0" fontId="333" fillId="97" borderId="0" xfId="427" quotePrefix="1" applyFont="1" applyFill="1" applyAlignment="1">
      <alignment horizontal="left" vertical="center"/>
    </xf>
    <xf numFmtId="0" fontId="114" fillId="132" borderId="47" xfId="427" applyFont="1" applyFill="1" applyBorder="1" applyAlignment="1">
      <alignment horizontal="center" vertical="center"/>
    </xf>
    <xf numFmtId="0" fontId="81" fillId="0" borderId="0" xfId="427" applyFont="1"/>
    <xf numFmtId="0" fontId="84" fillId="108" borderId="47" xfId="427" applyFont="1" applyFill="1" applyBorder="1" applyAlignment="1">
      <alignment horizontal="left" vertical="center"/>
    </xf>
    <xf numFmtId="3" fontId="335" fillId="95" borderId="47" xfId="427" applyNumberFormat="1" applyFont="1" applyFill="1" applyBorder="1" applyAlignment="1">
      <alignment horizontal="center" vertical="center" wrapText="1"/>
    </xf>
    <xf numFmtId="4" fontId="336" fillId="95" borderId="47" xfId="427" applyNumberFormat="1" applyFont="1" applyFill="1" applyBorder="1" applyAlignment="1">
      <alignment horizontal="center" vertical="center" wrapText="1"/>
    </xf>
    <xf numFmtId="3" fontId="337" fillId="95" borderId="47" xfId="427" applyNumberFormat="1" applyFont="1" applyFill="1" applyBorder="1" applyAlignment="1">
      <alignment horizontal="center" vertical="center" wrapText="1"/>
    </xf>
    <xf numFmtId="0" fontId="73" fillId="120" borderId="95" xfId="427" applyFont="1" applyFill="1" applyBorder="1" applyAlignment="1"/>
    <xf numFmtId="0" fontId="329" fillId="120" borderId="96" xfId="427" applyFont="1" applyFill="1" applyBorder="1" applyAlignment="1"/>
    <xf numFmtId="0" fontId="329" fillId="120" borderId="96" xfId="427" applyFont="1" applyFill="1" applyBorder="1" applyAlignment="1">
      <alignment horizontal="center"/>
    </xf>
    <xf numFmtId="4" fontId="279" fillId="120" borderId="96" xfId="427" applyNumberFormat="1" applyFont="1" applyFill="1" applyBorder="1" applyAlignment="1">
      <alignment horizontal="center" vertical="center"/>
    </xf>
    <xf numFmtId="3" fontId="279" fillId="120" borderId="96" xfId="427" applyNumberFormat="1" applyFont="1" applyFill="1" applyBorder="1" applyAlignment="1">
      <alignment horizontal="center" vertical="center"/>
    </xf>
    <xf numFmtId="4" fontId="279" fillId="120" borderId="97" xfId="427" applyNumberFormat="1" applyFont="1" applyFill="1" applyBorder="1" applyAlignment="1">
      <alignment horizontal="center" vertical="center"/>
    </xf>
    <xf numFmtId="0" fontId="329" fillId="0" borderId="0" xfId="427" applyFont="1" applyAlignment="1">
      <alignment horizontal="center"/>
    </xf>
    <xf numFmtId="0" fontId="279" fillId="120" borderId="98" xfId="427" applyFont="1" applyFill="1" applyBorder="1" applyAlignment="1"/>
    <xf numFmtId="0" fontId="329" fillId="120" borderId="0" xfId="427" applyFont="1" applyFill="1" applyBorder="1" applyAlignment="1"/>
    <xf numFmtId="0" fontId="329" fillId="120" borderId="0" xfId="427" applyFont="1" applyFill="1" applyBorder="1" applyAlignment="1">
      <alignment horizontal="center"/>
    </xf>
    <xf numFmtId="4" fontId="279" fillId="120" borderId="0" xfId="427" applyNumberFormat="1" applyFont="1" applyFill="1" applyBorder="1" applyAlignment="1">
      <alignment horizontal="right" vertical="center"/>
    </xf>
    <xf numFmtId="0" fontId="279" fillId="120" borderId="0" xfId="427" applyFont="1" applyFill="1" applyBorder="1" applyAlignment="1">
      <alignment horizontal="right"/>
    </xf>
    <xf numFmtId="4" fontId="279" fillId="120" borderId="99" xfId="427" applyNumberFormat="1" applyFont="1" applyFill="1" applyBorder="1" applyAlignment="1">
      <alignment horizontal="right" vertical="center"/>
    </xf>
    <xf numFmtId="0" fontId="329" fillId="0" borderId="0" xfId="427" applyFont="1" applyAlignment="1"/>
    <xf numFmtId="3" fontId="329" fillId="120" borderId="0" xfId="427" applyNumberFormat="1" applyFont="1" applyFill="1" applyBorder="1" applyAlignment="1"/>
    <xf numFmtId="0" fontId="338" fillId="0" borderId="0" xfId="427" applyFont="1" applyAlignment="1"/>
    <xf numFmtId="0" fontId="279" fillId="120" borderId="0" xfId="427" applyFont="1" applyFill="1" applyBorder="1" applyAlignment="1"/>
    <xf numFmtId="0" fontId="329" fillId="120" borderId="99" xfId="427" applyFont="1" applyFill="1" applyBorder="1" applyAlignment="1">
      <alignment horizontal="right"/>
    </xf>
    <xf numFmtId="0" fontId="33" fillId="120" borderId="100" xfId="427" applyFont="1" applyFill="1" applyBorder="1"/>
    <xf numFmtId="3" fontId="33" fillId="120" borderId="101" xfId="427" applyNumberFormat="1" applyFont="1" applyFill="1" applyBorder="1"/>
    <xf numFmtId="0" fontId="31" fillId="120" borderId="101" xfId="427" applyFont="1" applyFill="1" applyBorder="1"/>
    <xf numFmtId="0" fontId="33" fillId="120" borderId="101" xfId="427" applyFont="1" applyFill="1" applyBorder="1" applyAlignment="1"/>
    <xf numFmtId="0" fontId="33" fillId="120" borderId="101" xfId="427" applyFont="1" applyFill="1" applyBorder="1" applyAlignment="1">
      <alignment horizontal="center"/>
    </xf>
    <xf numFmtId="0" fontId="33" fillId="120" borderId="101" xfId="427" applyFont="1" applyFill="1" applyBorder="1"/>
    <xf numFmtId="0" fontId="33" fillId="120" borderId="102" xfId="427" applyFont="1" applyFill="1" applyBorder="1" applyAlignment="1">
      <alignment horizontal="center"/>
    </xf>
    <xf numFmtId="0" fontId="33" fillId="9" borderId="0" xfId="427" applyFont="1" applyFill="1"/>
    <xf numFmtId="3" fontId="33" fillId="9" borderId="0" xfId="427" applyNumberFormat="1" applyFont="1" applyFill="1"/>
    <xf numFmtId="0" fontId="339" fillId="9" borderId="0" xfId="427" applyFont="1" applyFill="1"/>
    <xf numFmtId="0" fontId="33" fillId="9" borderId="0" xfId="427" applyFont="1" applyFill="1" applyAlignment="1"/>
    <xf numFmtId="4" fontId="340" fillId="9" borderId="0" xfId="427" applyNumberFormat="1" applyFont="1" applyFill="1" applyAlignment="1">
      <alignment horizontal="center"/>
    </xf>
    <xf numFmtId="0" fontId="340" fillId="9" borderId="0" xfId="427" applyFont="1" applyFill="1" applyAlignment="1">
      <alignment horizontal="center"/>
    </xf>
    <xf numFmtId="0" fontId="341" fillId="9" borderId="0" xfId="427" applyFont="1" applyFill="1" applyAlignment="1">
      <alignment vertical="center"/>
    </xf>
    <xf numFmtId="0" fontId="33" fillId="9" borderId="0" xfId="427" applyFont="1" applyFill="1" applyAlignment="1">
      <alignment vertical="center"/>
    </xf>
    <xf numFmtId="0" fontId="342" fillId="35" borderId="0" xfId="17" applyFont="1" applyFill="1"/>
    <xf numFmtId="0" fontId="327" fillId="35" borderId="0" xfId="17" applyFont="1" applyFill="1"/>
    <xf numFmtId="0" fontId="343" fillId="108" borderId="0" xfId="8" applyFont="1" applyFill="1"/>
    <xf numFmtId="0" fontId="343" fillId="108" borderId="0" xfId="17" applyFont="1" applyFill="1"/>
    <xf numFmtId="0" fontId="344" fillId="108" borderId="0" xfId="17" applyFont="1" applyFill="1"/>
    <xf numFmtId="0" fontId="260" fillId="108" borderId="0" xfId="17" applyFont="1" applyFill="1"/>
    <xf numFmtId="3" fontId="345" fillId="126" borderId="61" xfId="18" applyNumberFormat="1" applyFont="1" applyFill="1" applyBorder="1" applyAlignment="1">
      <alignment horizontal="center" vertical="center"/>
    </xf>
    <xf numFmtId="3" fontId="345" fillId="108" borderId="61" xfId="18" applyNumberFormat="1" applyFont="1" applyFill="1" applyBorder="1" applyAlignment="1">
      <alignment horizontal="center" vertical="center"/>
    </xf>
    <xf numFmtId="0" fontId="319" fillId="0" borderId="2" xfId="0" applyFont="1" applyFill="1" applyBorder="1" applyAlignment="1">
      <alignment horizontal="center" vertical="center" wrapText="1"/>
    </xf>
    <xf numFmtId="0" fontId="326" fillId="0" borderId="1" xfId="0" applyFont="1" applyFill="1" applyBorder="1"/>
    <xf numFmtId="0" fontId="326" fillId="127" borderId="1" xfId="0" applyFont="1" applyFill="1" applyBorder="1"/>
    <xf numFmtId="0" fontId="326" fillId="108" borderId="1" xfId="0" applyFont="1" applyFill="1" applyBorder="1"/>
    <xf numFmtId="0" fontId="326" fillId="0" borderId="1" xfId="0" applyFont="1" applyFill="1" applyBorder="1" applyAlignment="1">
      <alignment horizontal="center" vertical="center" wrapText="1"/>
    </xf>
    <xf numFmtId="0" fontId="319" fillId="108" borderId="2" xfId="0" applyFont="1" applyFill="1" applyBorder="1" applyAlignment="1">
      <alignment horizontal="center" vertical="center" wrapText="1"/>
    </xf>
    <xf numFmtId="0" fontId="326" fillId="108" borderId="11" xfId="0" applyFont="1" applyFill="1" applyBorder="1"/>
    <xf numFmtId="0" fontId="319" fillId="108" borderId="10" xfId="0" applyFont="1" applyFill="1" applyBorder="1" applyAlignment="1">
      <alignment horizontal="center" vertical="center" wrapText="1"/>
    </xf>
    <xf numFmtId="0" fontId="326" fillId="108" borderId="1" xfId="0" applyFont="1" applyFill="1" applyBorder="1" applyAlignment="1">
      <alignment horizontal="center" vertical="center" wrapText="1"/>
    </xf>
    <xf numFmtId="0" fontId="318" fillId="6" borderId="90" xfId="0" applyFont="1" applyFill="1" applyBorder="1" applyAlignment="1">
      <alignment horizontal="center" vertical="center"/>
    </xf>
    <xf numFmtId="0" fontId="318" fillId="6" borderId="91" xfId="0" applyFont="1" applyFill="1" applyBorder="1" applyAlignment="1">
      <alignment horizontal="center" vertical="center"/>
    </xf>
    <xf numFmtId="0" fontId="319" fillId="32" borderId="2" xfId="0" applyFont="1" applyFill="1" applyBorder="1" applyAlignment="1">
      <alignment horizontal="center" vertical="center" wrapText="1"/>
    </xf>
    <xf numFmtId="0" fontId="326" fillId="32" borderId="1" xfId="0" applyFont="1" applyFill="1" applyBorder="1"/>
    <xf numFmtId="0" fontId="317" fillId="127" borderId="1" xfId="0" applyFont="1" applyFill="1" applyBorder="1" applyAlignment="1">
      <alignment horizontal="center" vertical="center" wrapText="1"/>
    </xf>
    <xf numFmtId="0" fontId="319" fillId="127" borderId="2" xfId="0" applyFont="1" applyFill="1" applyBorder="1" applyAlignment="1">
      <alignment horizontal="center" vertical="center" wrapText="1"/>
    </xf>
    <xf numFmtId="0" fontId="317" fillId="32" borderId="2" xfId="0" applyFont="1" applyFill="1" applyBorder="1" applyAlignment="1">
      <alignment horizontal="center" vertical="center" wrapText="1"/>
    </xf>
    <xf numFmtId="0" fontId="326" fillId="108" borderId="8" xfId="0" applyFont="1" applyFill="1" applyBorder="1"/>
    <xf numFmtId="0" fontId="77" fillId="6" borderId="92" xfId="0" applyFont="1" applyFill="1" applyBorder="1" applyAlignment="1">
      <alignment horizontal="center" vertical="center"/>
    </xf>
    <xf numFmtId="0" fontId="8" fillId="0" borderId="0" xfId="0" applyFont="1" applyAlignment="1">
      <alignment horizontal="right"/>
    </xf>
    <xf numFmtId="0" fontId="201" fillId="0" borderId="0" xfId="0" applyFont="1" applyFill="1"/>
    <xf numFmtId="3" fontId="201" fillId="0" borderId="0" xfId="0" applyNumberFormat="1" applyFont="1" applyFill="1"/>
    <xf numFmtId="0" fontId="317" fillId="32" borderId="1" xfId="0" applyFont="1" applyFill="1" applyBorder="1" applyAlignment="1">
      <alignment horizontal="center" vertical="center" wrapText="1"/>
    </xf>
    <xf numFmtId="0" fontId="317" fillId="32" borderId="11" xfId="0" applyFont="1" applyFill="1" applyBorder="1" applyAlignment="1">
      <alignment horizontal="center" vertical="center" wrapText="1"/>
    </xf>
    <xf numFmtId="0" fontId="317" fillId="32" borderId="8" xfId="0" applyFont="1" applyFill="1" applyBorder="1" applyAlignment="1">
      <alignment horizontal="center" vertical="center" wrapText="1"/>
    </xf>
    <xf numFmtId="0" fontId="319" fillId="32" borderId="4" xfId="0" applyFont="1" applyFill="1" applyBorder="1" applyAlignment="1">
      <alignment horizontal="center" vertical="center" wrapText="1"/>
    </xf>
    <xf numFmtId="0" fontId="326" fillId="32" borderId="6" xfId="0" applyFont="1" applyFill="1" applyBorder="1"/>
    <xf numFmtId="219" fontId="347" fillId="96" borderId="53" xfId="3" applyNumberFormat="1" applyFont="1" applyFill="1" applyBorder="1" applyAlignment="1">
      <alignment horizontal="center" vertical="center"/>
    </xf>
    <xf numFmtId="219" fontId="347" fillId="97" borderId="53" xfId="3" applyNumberFormat="1" applyFont="1" applyFill="1" applyBorder="1" applyAlignment="1">
      <alignment horizontal="center" vertical="center"/>
    </xf>
    <xf numFmtId="3" fontId="348" fillId="35" borderId="61" xfId="18" applyNumberFormat="1" applyFont="1" applyFill="1" applyBorder="1" applyAlignment="1">
      <alignment horizontal="center" vertical="center"/>
    </xf>
    <xf numFmtId="3" fontId="348" fillId="125" borderId="61" xfId="18" applyNumberFormat="1" applyFont="1" applyFill="1" applyBorder="1" applyAlignment="1">
      <alignment horizontal="center" vertical="center"/>
    </xf>
    <xf numFmtId="3" fontId="348" fillId="108" borderId="61" xfId="18" applyNumberFormat="1" applyFont="1" applyFill="1" applyBorder="1" applyAlignment="1">
      <alignment horizontal="center" vertical="center"/>
    </xf>
    <xf numFmtId="3" fontId="348" fillId="129" borderId="61" xfId="18" applyNumberFormat="1" applyFont="1" applyFill="1" applyBorder="1" applyAlignment="1">
      <alignment horizontal="center" vertical="center"/>
    </xf>
    <xf numFmtId="3" fontId="348" fillId="131" borderId="61" xfId="18" applyNumberFormat="1" applyFont="1" applyFill="1" applyBorder="1" applyAlignment="1">
      <alignment horizontal="center" vertical="center"/>
    </xf>
    <xf numFmtId="3" fontId="348" fillId="128" borderId="61" xfId="18" applyNumberFormat="1" applyFont="1" applyFill="1" applyBorder="1" applyAlignment="1">
      <alignment horizontal="center" vertical="center"/>
    </xf>
    <xf numFmtId="3" fontId="348" fillId="6" borderId="61" xfId="18" applyNumberFormat="1" applyFont="1" applyFill="1" applyBorder="1" applyAlignment="1">
      <alignment horizontal="center" vertical="center"/>
    </xf>
    <xf numFmtId="190" fontId="17" fillId="108" borderId="8" xfId="73" quotePrefix="1" applyFont="1" applyFill="1" applyBorder="1" applyAlignment="1">
      <alignment vertical="center"/>
    </xf>
    <xf numFmtId="190" fontId="60" fillId="108" borderId="8" xfId="73" quotePrefix="1" applyFont="1" applyFill="1" applyBorder="1" applyAlignment="1">
      <alignment vertical="center" wrapText="1"/>
    </xf>
    <xf numFmtId="0" fontId="168" fillId="0" borderId="0" xfId="7" applyFont="1" applyFill="1"/>
    <xf numFmtId="219" fontId="176" fillId="0" borderId="0" xfId="3" applyNumberFormat="1" applyFont="1" applyFill="1" applyAlignment="1">
      <alignment horizontal="center"/>
    </xf>
    <xf numFmtId="0" fontId="176" fillId="0" borderId="0" xfId="7" applyFont="1" applyFill="1"/>
    <xf numFmtId="14" fontId="81" fillId="0" borderId="0" xfId="427" applyNumberFormat="1" applyFont="1" applyFill="1" applyAlignment="1">
      <alignment horizontal="right" vertical="center"/>
    </xf>
    <xf numFmtId="219" fontId="174" fillId="0" borderId="0" xfId="3" applyNumberFormat="1" applyFont="1" applyFill="1" applyAlignment="1">
      <alignment horizontal="center"/>
    </xf>
    <xf numFmtId="0" fontId="174" fillId="0" borderId="0" xfId="7" applyFont="1" applyFill="1"/>
    <xf numFmtId="0" fontId="326" fillId="35" borderId="1" xfId="0" applyFont="1" applyFill="1" applyBorder="1" applyAlignment="1">
      <alignment horizontal="center" vertical="center"/>
    </xf>
    <xf numFmtId="0" fontId="326" fillId="35" borderId="1" xfId="0" applyFont="1" applyFill="1" applyBorder="1" applyAlignment="1">
      <alignment vertical="center" wrapText="1"/>
    </xf>
    <xf numFmtId="0" fontId="326" fillId="35" borderId="1" xfId="0" applyFont="1" applyFill="1" applyBorder="1" applyAlignment="1">
      <alignment vertical="center"/>
    </xf>
    <xf numFmtId="0" fontId="326" fillId="0" borderId="1" xfId="0" applyFont="1" applyFill="1" applyBorder="1" applyAlignment="1">
      <alignment horizontal="center" vertical="center"/>
    </xf>
    <xf numFmtId="0" fontId="223" fillId="35" borderId="82" xfId="0" applyFont="1" applyFill="1" applyBorder="1" applyAlignment="1">
      <alignment horizontal="center" vertical="center"/>
    </xf>
    <xf numFmtId="3" fontId="306" fillId="35" borderId="82" xfId="18" applyNumberFormat="1" applyFont="1" applyFill="1" applyBorder="1" applyAlignment="1">
      <alignment horizontal="center" vertical="center"/>
    </xf>
    <xf numFmtId="3" fontId="186" fillId="35" borderId="82" xfId="18" applyNumberFormat="1" applyFont="1" applyFill="1" applyBorder="1" applyAlignment="1">
      <alignment horizontal="center" vertical="center"/>
    </xf>
    <xf numFmtId="4" fontId="226" fillId="35" borderId="82" xfId="18" applyNumberFormat="1" applyFont="1" applyFill="1" applyBorder="1" applyAlignment="1">
      <alignment horizontal="center" vertical="center"/>
    </xf>
    <xf numFmtId="3" fontId="348" fillId="35" borderId="82" xfId="18" applyNumberFormat="1" applyFont="1" applyFill="1" applyBorder="1" applyAlignment="1">
      <alignment horizontal="center" vertical="center"/>
    </xf>
    <xf numFmtId="3" fontId="186" fillId="125" borderId="82" xfId="18" applyNumberFormat="1" applyFont="1" applyFill="1" applyBorder="1" applyAlignment="1">
      <alignment horizontal="center" vertical="center"/>
    </xf>
    <xf numFmtId="4" fontId="226" fillId="125" borderId="82" xfId="18" applyNumberFormat="1" applyFont="1" applyFill="1" applyBorder="1" applyAlignment="1">
      <alignment horizontal="center" vertical="center"/>
    </xf>
    <xf numFmtId="3" fontId="348" fillId="125" borderId="82" xfId="18" applyNumberFormat="1" applyFont="1" applyFill="1" applyBorder="1" applyAlignment="1">
      <alignment horizontal="center" vertical="center"/>
    </xf>
    <xf numFmtId="0" fontId="0" fillId="35" borderId="0" xfId="0" applyFill="1"/>
    <xf numFmtId="0" fontId="350" fillId="9" borderId="0" xfId="0" applyFont="1" applyFill="1" applyBorder="1" applyAlignment="1">
      <alignment vertical="center"/>
    </xf>
    <xf numFmtId="0" fontId="351" fillId="0" borderId="0" xfId="0" applyFont="1"/>
    <xf numFmtId="0" fontId="317" fillId="108" borderId="1" xfId="0" applyFont="1" applyFill="1" applyBorder="1" applyAlignment="1">
      <alignment horizontal="left" vertical="center" wrapText="1"/>
    </xf>
    <xf numFmtId="0" fontId="317" fillId="108" borderId="11" xfId="0" applyFont="1" applyFill="1" applyBorder="1" applyAlignment="1">
      <alignment horizontal="left" vertical="center" wrapText="1"/>
    </xf>
    <xf numFmtId="0" fontId="317" fillId="0" borderId="1" xfId="0" applyFont="1" applyFill="1" applyBorder="1" applyAlignment="1">
      <alignment horizontal="left" vertical="center" wrapText="1"/>
    </xf>
    <xf numFmtId="190" fontId="87" fillId="108" borderId="8" xfId="73" applyFont="1" applyFill="1" applyBorder="1" applyAlignment="1">
      <alignment horizontal="center" shrinkToFit="1"/>
    </xf>
    <xf numFmtId="190" fontId="87" fillId="108" borderId="8" xfId="73" applyFont="1" applyFill="1" applyBorder="1" applyAlignment="1"/>
    <xf numFmtId="0" fontId="230" fillId="9" borderId="0" xfId="0" applyFont="1" applyFill="1" applyAlignment="1">
      <alignment horizontal="left"/>
    </xf>
    <xf numFmtId="0" fontId="230" fillId="9" borderId="0" xfId="0" applyFont="1" applyFill="1" applyAlignment="1">
      <alignment horizontal="left" vertical="center" wrapText="1"/>
    </xf>
    <xf numFmtId="0" fontId="230" fillId="9" borderId="57" xfId="0" applyFont="1" applyFill="1" applyBorder="1" applyAlignment="1">
      <alignment horizontal="left" vertical="center" wrapText="1"/>
    </xf>
    <xf numFmtId="0" fontId="163" fillId="99" borderId="2" xfId="8" applyFont="1" applyFill="1" applyBorder="1" applyAlignment="1">
      <alignment horizontal="center" vertical="center"/>
    </xf>
    <xf numFmtId="0" fontId="163" fillId="99" borderId="15" xfId="8" applyFont="1" applyFill="1" applyBorder="1" applyAlignment="1">
      <alignment horizontal="center" vertical="center"/>
    </xf>
    <xf numFmtId="0" fontId="163" fillId="99" borderId="3" xfId="8" applyFont="1" applyFill="1" applyBorder="1" applyAlignment="1">
      <alignment horizontal="center" vertical="center"/>
    </xf>
    <xf numFmtId="0" fontId="163" fillId="99" borderId="1" xfId="8" applyFont="1" applyFill="1" applyBorder="1" applyAlignment="1">
      <alignment horizontal="center" vertical="center"/>
    </xf>
    <xf numFmtId="0" fontId="319" fillId="108" borderId="5" xfId="0" applyFont="1" applyFill="1" applyBorder="1" applyAlignment="1">
      <alignment horizontal="center" vertical="center" wrapText="1"/>
    </xf>
    <xf numFmtId="0" fontId="319" fillId="108" borderId="10" xfId="0" applyFont="1" applyFill="1" applyBorder="1" applyAlignment="1">
      <alignment horizontal="center" vertical="center" wrapText="1"/>
    </xf>
    <xf numFmtId="0" fontId="316" fillId="9" borderId="103" xfId="0" applyFont="1" applyFill="1" applyBorder="1" applyAlignment="1">
      <alignment horizontal="center" vertical="center"/>
    </xf>
    <xf numFmtId="0" fontId="317" fillId="108" borderId="87" xfId="0" applyFont="1" applyFill="1" applyBorder="1" applyAlignment="1">
      <alignment horizontal="center" vertical="center"/>
    </xf>
    <xf numFmtId="0" fontId="317" fillId="108" borderId="88" xfId="0" applyFont="1" applyFill="1" applyBorder="1" applyAlignment="1">
      <alignment horizontal="center" vertical="center"/>
    </xf>
    <xf numFmtId="0" fontId="317" fillId="108" borderId="6" xfId="0" applyFont="1" applyFill="1" applyBorder="1" applyAlignment="1">
      <alignment horizontal="center" vertical="center"/>
    </xf>
    <xf numFmtId="0" fontId="317" fillId="108" borderId="8" xfId="0" applyFont="1" applyFill="1" applyBorder="1" applyAlignment="1">
      <alignment horizontal="center" vertical="center"/>
    </xf>
    <xf numFmtId="0" fontId="317" fillId="108" borderId="11" xfId="0" applyFont="1" applyFill="1" applyBorder="1" applyAlignment="1">
      <alignment horizontal="center" vertical="center"/>
    </xf>
    <xf numFmtId="0" fontId="317" fillId="108" borderId="89" xfId="0" applyFont="1" applyFill="1" applyBorder="1" applyAlignment="1">
      <alignment horizontal="center" vertical="center"/>
    </xf>
    <xf numFmtId="0" fontId="317" fillId="0" borderId="6" xfId="0" applyFont="1" applyFill="1" applyBorder="1" applyAlignment="1">
      <alignment horizontal="center" vertical="center"/>
    </xf>
    <xf numFmtId="0" fontId="317" fillId="0" borderId="11" xfId="0" applyFont="1" applyFill="1" applyBorder="1" applyAlignment="1">
      <alignment horizontal="center" vertical="center"/>
    </xf>
    <xf numFmtId="0" fontId="317" fillId="0" borderId="87" xfId="0" applyFont="1" applyFill="1" applyBorder="1" applyAlignment="1">
      <alignment horizontal="center" vertical="center"/>
    </xf>
    <xf numFmtId="0" fontId="317" fillId="0" borderId="89" xfId="0" applyFont="1" applyFill="1" applyBorder="1" applyAlignment="1">
      <alignment horizontal="center" vertical="center"/>
    </xf>
    <xf numFmtId="0" fontId="0" fillId="9" borderId="0" xfId="0" applyFill="1" applyAlignment="1">
      <alignment horizontal="center"/>
    </xf>
    <xf numFmtId="0" fontId="218" fillId="9" borderId="0" xfId="0" applyFont="1" applyFill="1" applyAlignment="1">
      <alignment horizontal="center"/>
    </xf>
    <xf numFmtId="0" fontId="200" fillId="9" borderId="0" xfId="0" applyFont="1" applyFill="1" applyAlignment="1">
      <alignment horizontal="center"/>
    </xf>
    <xf numFmtId="3" fontId="208" fillId="95" borderId="56" xfId="0" applyNumberFormat="1" applyFont="1" applyFill="1" applyBorder="1" applyAlignment="1">
      <alignment horizontal="center" vertical="center" wrapText="1"/>
    </xf>
    <xf numFmtId="3" fontId="207" fillId="95" borderId="58" xfId="0" applyNumberFormat="1" applyFont="1" applyFill="1" applyBorder="1" applyAlignment="1">
      <alignment horizontal="center" vertical="center" wrapText="1"/>
    </xf>
    <xf numFmtId="3" fontId="207" fillId="95" borderId="60" xfId="0" applyNumberFormat="1" applyFont="1" applyFill="1" applyBorder="1" applyAlignment="1">
      <alignment horizontal="center" vertical="center" wrapText="1"/>
    </xf>
    <xf numFmtId="3" fontId="207" fillId="95" borderId="59" xfId="0" applyNumberFormat="1" applyFont="1" applyFill="1" applyBorder="1" applyAlignment="1">
      <alignment horizontal="center" vertical="center" wrapText="1"/>
    </xf>
    <xf numFmtId="0" fontId="205" fillId="9" borderId="0" xfId="0" applyFont="1" applyFill="1" applyAlignment="1">
      <alignment horizontal="center" vertical="center"/>
    </xf>
    <xf numFmtId="0" fontId="205" fillId="9" borderId="0" xfId="0" applyFont="1" applyFill="1" applyBorder="1" applyAlignment="1">
      <alignment horizontal="center" vertical="center"/>
    </xf>
    <xf numFmtId="0" fontId="207" fillId="9" borderId="62" xfId="0" applyFont="1" applyFill="1" applyBorder="1" applyAlignment="1">
      <alignment horizontal="center" vertical="center"/>
    </xf>
    <xf numFmtId="0" fontId="207" fillId="9" borderId="64" xfId="0" applyFont="1" applyFill="1" applyBorder="1" applyAlignment="1">
      <alignment horizontal="center" vertical="center"/>
    </xf>
    <xf numFmtId="0" fontId="207" fillId="9" borderId="63" xfId="0" applyFont="1" applyFill="1" applyBorder="1" applyAlignment="1">
      <alignment horizontal="center" vertical="center"/>
    </xf>
    <xf numFmtId="3" fontId="208" fillId="9" borderId="61" xfId="0" applyNumberFormat="1" applyFont="1" applyFill="1" applyBorder="1" applyAlignment="1">
      <alignment horizontal="center" vertical="center" wrapText="1"/>
    </xf>
    <xf numFmtId="4" fontId="208" fillId="9" borderId="61" xfId="0" applyNumberFormat="1" applyFont="1" applyFill="1" applyBorder="1" applyAlignment="1">
      <alignment horizontal="center" vertical="center" wrapText="1"/>
    </xf>
    <xf numFmtId="3" fontId="207" fillId="9" borderId="61" xfId="0" applyNumberFormat="1" applyFont="1" applyFill="1" applyBorder="1" applyAlignment="1">
      <alignment horizontal="center" vertical="center" wrapText="1"/>
    </xf>
    <xf numFmtId="3" fontId="208" fillId="9" borderId="62" xfId="0" applyNumberFormat="1" applyFont="1" applyFill="1" applyBorder="1" applyAlignment="1">
      <alignment horizontal="center" vertical="center" wrapText="1"/>
    </xf>
    <xf numFmtId="3" fontId="208" fillId="9" borderId="64" xfId="0" applyNumberFormat="1" applyFont="1" applyFill="1" applyBorder="1" applyAlignment="1">
      <alignment horizontal="center" vertical="center" wrapText="1"/>
    </xf>
    <xf numFmtId="3" fontId="208" fillId="9" borderId="63" xfId="0" applyNumberFormat="1" applyFont="1" applyFill="1" applyBorder="1" applyAlignment="1">
      <alignment horizontal="center" vertical="center" wrapText="1"/>
    </xf>
    <xf numFmtId="4" fontId="208" fillId="9" borderId="62" xfId="0" applyNumberFormat="1" applyFont="1" applyFill="1" applyBorder="1" applyAlignment="1">
      <alignment horizontal="center" vertical="center" wrapText="1"/>
    </xf>
    <xf numFmtId="4" fontId="208" fillId="9" borderId="64" xfId="0" applyNumberFormat="1" applyFont="1" applyFill="1" applyBorder="1" applyAlignment="1">
      <alignment horizontal="center" vertical="center" wrapText="1"/>
    </xf>
    <xf numFmtId="3" fontId="207" fillId="9" borderId="62" xfId="0" applyNumberFormat="1" applyFont="1" applyFill="1" applyBorder="1" applyAlignment="1">
      <alignment horizontal="center" vertical="center" wrapText="1"/>
    </xf>
    <xf numFmtId="3" fontId="207" fillId="9" borderId="64" xfId="0" applyNumberFormat="1" applyFont="1" applyFill="1" applyBorder="1" applyAlignment="1">
      <alignment horizontal="center" vertical="center" wrapText="1"/>
    </xf>
    <xf numFmtId="3" fontId="207" fillId="9" borderId="63" xfId="0" applyNumberFormat="1" applyFont="1" applyFill="1" applyBorder="1" applyAlignment="1">
      <alignment horizontal="center" vertical="center" wrapText="1"/>
    </xf>
    <xf numFmtId="0" fontId="208" fillId="106" borderId="62" xfId="0" applyFont="1" applyFill="1" applyBorder="1" applyAlignment="1">
      <alignment horizontal="center" vertical="center"/>
    </xf>
    <xf numFmtId="0" fontId="208" fillId="106" borderId="64" xfId="0" applyFont="1" applyFill="1" applyBorder="1" applyAlignment="1">
      <alignment horizontal="center" vertical="center"/>
    </xf>
    <xf numFmtId="0" fontId="208" fillId="106" borderId="63" xfId="0" applyFont="1" applyFill="1" applyBorder="1" applyAlignment="1">
      <alignment horizontal="center" vertical="center"/>
    </xf>
    <xf numFmtId="0" fontId="200" fillId="9" borderId="0" xfId="0" applyFont="1" applyFill="1" applyAlignment="1">
      <alignment horizontal="center" vertical="center" wrapText="1"/>
    </xf>
    <xf numFmtId="0" fontId="200" fillId="9" borderId="57" xfId="0" applyFont="1" applyFill="1" applyBorder="1" applyAlignment="1">
      <alignment horizontal="center" vertical="center" wrapText="1"/>
    </xf>
    <xf numFmtId="0" fontId="205" fillId="9" borderId="0" xfId="0" applyFont="1" applyFill="1" applyAlignment="1">
      <alignment horizontal="center" vertical="center" wrapText="1"/>
    </xf>
    <xf numFmtId="0" fontId="205" fillId="9" borderId="0" xfId="0" applyFont="1" applyFill="1" applyBorder="1" applyAlignment="1">
      <alignment horizontal="center" vertical="center" wrapText="1"/>
    </xf>
    <xf numFmtId="0" fontId="207" fillId="95" borderId="58" xfId="0" applyFont="1" applyFill="1" applyBorder="1" applyAlignment="1">
      <alignment horizontal="left" vertical="center" wrapText="1"/>
    </xf>
    <xf numFmtId="0" fontId="207" fillId="95" borderId="60" xfId="0" applyFont="1" applyFill="1" applyBorder="1" applyAlignment="1">
      <alignment horizontal="left" vertical="center"/>
    </xf>
    <xf numFmtId="0" fontId="207" fillId="95" borderId="59" xfId="0" applyFont="1" applyFill="1" applyBorder="1" applyAlignment="1">
      <alignment horizontal="left" vertical="center"/>
    </xf>
    <xf numFmtId="4" fontId="208" fillId="95" borderId="56" xfId="0" applyNumberFormat="1" applyFont="1" applyFill="1" applyBorder="1" applyAlignment="1">
      <alignment horizontal="center" vertical="center" wrapText="1"/>
    </xf>
    <xf numFmtId="0" fontId="211" fillId="106" borderId="61" xfId="0" applyFont="1" applyFill="1" applyBorder="1" applyAlignment="1">
      <alignment horizontal="center" vertical="center"/>
    </xf>
    <xf numFmtId="0" fontId="207" fillId="95" borderId="56" xfId="0" applyFont="1" applyFill="1" applyBorder="1" applyAlignment="1">
      <alignment horizontal="center" vertical="center"/>
    </xf>
    <xf numFmtId="3" fontId="325" fillId="95" borderId="56" xfId="0" applyNumberFormat="1" applyFont="1" applyFill="1" applyBorder="1" applyAlignment="1">
      <alignment horizontal="center" vertical="center" wrapText="1"/>
    </xf>
    <xf numFmtId="0" fontId="213" fillId="9" borderId="0" xfId="0" applyFont="1" applyFill="1" applyAlignment="1">
      <alignment horizontal="center" wrapText="1"/>
    </xf>
    <xf numFmtId="0" fontId="213" fillId="9" borderId="57" xfId="0" applyFont="1" applyFill="1" applyBorder="1" applyAlignment="1">
      <alignment horizontal="center" wrapText="1"/>
    </xf>
    <xf numFmtId="0" fontId="203" fillId="107" borderId="56" xfId="0" applyFont="1" applyFill="1" applyBorder="1" applyAlignment="1">
      <alignment horizontal="center" vertical="center" wrapText="1"/>
    </xf>
    <xf numFmtId="0" fontId="200" fillId="107" borderId="56" xfId="0" applyFont="1" applyFill="1" applyBorder="1" applyAlignment="1">
      <alignment horizontal="center" vertical="center"/>
    </xf>
    <xf numFmtId="0" fontId="206" fillId="107" borderId="56" xfId="0" applyFont="1" applyFill="1" applyBorder="1" applyAlignment="1">
      <alignment horizontal="center" vertical="center"/>
    </xf>
    <xf numFmtId="0" fontId="201" fillId="107" borderId="56" xfId="0" applyFont="1" applyFill="1" applyBorder="1" applyAlignment="1">
      <alignment horizontal="center" vertical="center"/>
    </xf>
    <xf numFmtId="0" fontId="207" fillId="9" borderId="61" xfId="0" applyFont="1" applyFill="1" applyBorder="1" applyAlignment="1">
      <alignment horizontal="center" vertical="center"/>
    </xf>
    <xf numFmtId="3" fontId="325" fillId="9" borderId="61" xfId="0" applyNumberFormat="1" applyFont="1" applyFill="1" applyBorder="1" applyAlignment="1">
      <alignment horizontal="center" vertical="center" wrapText="1"/>
    </xf>
    <xf numFmtId="4" fontId="208" fillId="9" borderId="63" xfId="0" applyNumberFormat="1" applyFont="1" applyFill="1" applyBorder="1" applyAlignment="1">
      <alignment horizontal="center" vertical="center" wrapText="1"/>
    </xf>
    <xf numFmtId="0" fontId="208" fillId="106" borderId="61" xfId="0" applyFont="1" applyFill="1" applyBorder="1" applyAlignment="1">
      <alignment horizontal="center" vertical="center"/>
    </xf>
    <xf numFmtId="0" fontId="210" fillId="106" borderId="61" xfId="0" applyFont="1" applyFill="1" applyBorder="1" applyAlignment="1">
      <alignment horizontal="center" vertical="center" wrapText="1"/>
    </xf>
    <xf numFmtId="0" fontId="211" fillId="106" borderId="62" xfId="0" applyFont="1" applyFill="1" applyBorder="1" applyAlignment="1">
      <alignment horizontal="center" vertical="center"/>
    </xf>
    <xf numFmtId="0" fontId="211" fillId="106" borderId="64" xfId="0" applyFont="1" applyFill="1" applyBorder="1" applyAlignment="1">
      <alignment horizontal="center" vertical="center"/>
    </xf>
    <xf numFmtId="0" fontId="211" fillId="106" borderId="63" xfId="0" applyFont="1" applyFill="1" applyBorder="1" applyAlignment="1">
      <alignment horizontal="center" vertical="center"/>
    </xf>
    <xf numFmtId="0" fontId="207" fillId="106" borderId="61" xfId="0" applyFont="1" applyFill="1" applyBorder="1" applyAlignment="1">
      <alignment horizontal="center" vertical="center"/>
    </xf>
    <xf numFmtId="0" fontId="201" fillId="107" borderId="80" xfId="0" applyFont="1" applyFill="1" applyBorder="1" applyAlignment="1">
      <alignment horizontal="center" vertical="center"/>
    </xf>
    <xf numFmtId="3" fontId="207" fillId="95" borderId="56" xfId="0" applyNumberFormat="1" applyFont="1" applyFill="1" applyBorder="1" applyAlignment="1">
      <alignment horizontal="center" vertical="center" wrapText="1"/>
    </xf>
    <xf numFmtId="3" fontId="325" fillId="9" borderId="62" xfId="0" applyNumberFormat="1" applyFont="1" applyFill="1" applyBorder="1" applyAlignment="1">
      <alignment horizontal="center" vertical="center" wrapText="1"/>
    </xf>
    <xf numFmtId="3" fontId="325" fillId="9" borderId="63" xfId="0" applyNumberFormat="1" applyFont="1" applyFill="1" applyBorder="1" applyAlignment="1">
      <alignment horizontal="center" vertical="center" wrapText="1"/>
    </xf>
    <xf numFmtId="0" fontId="207" fillId="95" borderId="81" xfId="0" applyFont="1" applyFill="1" applyBorder="1" applyAlignment="1">
      <alignment horizontal="center" vertical="center"/>
    </xf>
    <xf numFmtId="3" fontId="208" fillId="95" borderId="81" xfId="0" applyNumberFormat="1" applyFont="1" applyFill="1" applyBorder="1" applyAlignment="1">
      <alignment horizontal="center" vertical="center" wrapText="1"/>
    </xf>
    <xf numFmtId="4" fontId="208" fillId="95" borderId="81" xfId="0" applyNumberFormat="1" applyFont="1" applyFill="1" applyBorder="1" applyAlignment="1">
      <alignment horizontal="center" vertical="center" wrapText="1"/>
    </xf>
    <xf numFmtId="3" fontId="325" fillId="95" borderId="81" xfId="0" applyNumberFormat="1" applyFont="1" applyFill="1" applyBorder="1" applyAlignment="1">
      <alignment horizontal="center" vertical="center" wrapText="1"/>
    </xf>
    <xf numFmtId="3" fontId="207" fillId="95" borderId="81" xfId="0" applyNumberFormat="1" applyFont="1" applyFill="1" applyBorder="1" applyAlignment="1">
      <alignment horizontal="center" vertical="center" wrapText="1"/>
    </xf>
    <xf numFmtId="0" fontId="213" fillId="9" borderId="0" xfId="0" applyFont="1" applyFill="1" applyAlignment="1">
      <alignment horizontal="center" vertical="center" wrapText="1"/>
    </xf>
    <xf numFmtId="0" fontId="213" fillId="9" borderId="57" xfId="0" applyFont="1" applyFill="1" applyBorder="1" applyAlignment="1">
      <alignment horizontal="center" vertical="center" wrapText="1"/>
    </xf>
    <xf numFmtId="0" fontId="204" fillId="107" borderId="56" xfId="0" applyFont="1" applyFill="1" applyBorder="1" applyAlignment="1">
      <alignment horizontal="center" vertical="center" wrapText="1"/>
    </xf>
    <xf numFmtId="0" fontId="206" fillId="9" borderId="0" xfId="0" applyFont="1" applyFill="1" applyAlignment="1">
      <alignment horizontal="center" vertical="center"/>
    </xf>
    <xf numFmtId="0" fontId="206" fillId="9" borderId="0" xfId="0" applyFont="1" applyFill="1" applyBorder="1" applyAlignment="1">
      <alignment horizontal="center" vertical="center"/>
    </xf>
    <xf numFmtId="0" fontId="206" fillId="9" borderId="7" xfId="0" applyFont="1" applyFill="1" applyBorder="1" applyAlignment="1">
      <alignment horizontal="center" vertical="center"/>
    </xf>
    <xf numFmtId="0" fontId="213" fillId="9" borderId="0" xfId="0" applyFont="1" applyFill="1" applyBorder="1" applyAlignment="1">
      <alignment horizontal="center" vertical="center"/>
    </xf>
    <xf numFmtId="0" fontId="205" fillId="9" borderId="7" xfId="0" applyFont="1" applyFill="1" applyBorder="1" applyAlignment="1">
      <alignment horizontal="center" vertical="center"/>
    </xf>
    <xf numFmtId="0" fontId="215" fillId="9" borderId="0" xfId="0" applyFont="1" applyFill="1" applyAlignment="1">
      <alignment horizontal="center" vertical="center" wrapText="1"/>
    </xf>
    <xf numFmtId="0" fontId="215" fillId="9" borderId="0" xfId="0" applyFont="1" applyFill="1" applyBorder="1" applyAlignment="1">
      <alignment horizontal="center" vertical="center" wrapText="1"/>
    </xf>
    <xf numFmtId="3" fontId="208" fillId="95" borderId="58" xfId="0" applyNumberFormat="1" applyFont="1" applyFill="1" applyBorder="1" applyAlignment="1">
      <alignment horizontal="center" vertical="center" wrapText="1"/>
    </xf>
    <xf numFmtId="3" fontId="208" fillId="95" borderId="59" xfId="0" applyNumberFormat="1" applyFont="1" applyFill="1" applyBorder="1" applyAlignment="1">
      <alignment horizontal="center" vertical="center" wrapText="1"/>
    </xf>
    <xf numFmtId="0" fontId="205" fillId="9" borderId="0" xfId="0" applyFont="1" applyFill="1" applyAlignment="1">
      <alignment horizontal="center" wrapText="1"/>
    </xf>
    <xf numFmtId="0" fontId="206" fillId="9" borderId="0" xfId="0" applyFont="1" applyFill="1" applyAlignment="1">
      <alignment horizontal="center" vertical="center" wrapText="1"/>
    </xf>
    <xf numFmtId="0" fontId="206" fillId="9" borderId="0" xfId="0" applyFont="1" applyFill="1" applyBorder="1" applyAlignment="1">
      <alignment horizontal="center" vertical="center" wrapText="1"/>
    </xf>
    <xf numFmtId="0" fontId="201" fillId="9" borderId="0" xfId="0" applyFont="1" applyFill="1" applyAlignment="1">
      <alignment horizontal="center" vertical="center"/>
    </xf>
    <xf numFmtId="0" fontId="201" fillId="9" borderId="0" xfId="0" applyFont="1" applyFill="1" applyBorder="1" applyAlignment="1">
      <alignment horizontal="center" vertical="center"/>
    </xf>
    <xf numFmtId="0" fontId="207" fillId="9" borderId="62" xfId="0" applyFont="1" applyFill="1" applyBorder="1" applyAlignment="1">
      <alignment horizontal="left" vertical="center" wrapText="1"/>
    </xf>
    <xf numFmtId="0" fontId="207" fillId="9" borderId="64" xfId="0" applyFont="1" applyFill="1" applyBorder="1" applyAlignment="1">
      <alignment horizontal="left" vertical="center"/>
    </xf>
    <xf numFmtId="0" fontId="207" fillId="9" borderId="63" xfId="0" applyFont="1" applyFill="1" applyBorder="1" applyAlignment="1">
      <alignment horizontal="left" vertical="center"/>
    </xf>
    <xf numFmtId="0" fontId="28" fillId="9" borderId="0" xfId="0" applyFont="1" applyFill="1" applyAlignment="1">
      <alignment horizontal="center" vertical="center"/>
    </xf>
    <xf numFmtId="0" fontId="28" fillId="9" borderId="0" xfId="0" applyFont="1" applyFill="1" applyBorder="1" applyAlignment="1">
      <alignment horizontal="center" vertical="center"/>
    </xf>
    <xf numFmtId="0" fontId="207" fillId="106" borderId="62" xfId="0" applyFont="1" applyFill="1" applyBorder="1" applyAlignment="1">
      <alignment horizontal="center" vertical="center"/>
    </xf>
    <xf numFmtId="0" fontId="207" fillId="106" borderId="64" xfId="0" applyFont="1" applyFill="1" applyBorder="1" applyAlignment="1">
      <alignment horizontal="center" vertical="center"/>
    </xf>
    <xf numFmtId="0" fontId="207" fillId="106" borderId="63" xfId="0" applyFont="1" applyFill="1" applyBorder="1" applyAlignment="1">
      <alignment horizontal="center" vertical="center"/>
    </xf>
    <xf numFmtId="0" fontId="206" fillId="107" borderId="58" xfId="0" applyFont="1" applyFill="1" applyBorder="1" applyAlignment="1">
      <alignment horizontal="center" vertical="center"/>
    </xf>
    <xf numFmtId="0" fontId="206" fillId="107" borderId="60" xfId="0" applyFont="1" applyFill="1" applyBorder="1" applyAlignment="1">
      <alignment horizontal="center" vertical="center"/>
    </xf>
    <xf numFmtId="0" fontId="206" fillId="107" borderId="59" xfId="0" applyFont="1" applyFill="1" applyBorder="1" applyAlignment="1">
      <alignment horizontal="center" vertical="center"/>
    </xf>
    <xf numFmtId="0" fontId="201" fillId="107" borderId="58" xfId="0" applyFont="1" applyFill="1" applyBorder="1" applyAlignment="1">
      <alignment horizontal="center" vertical="center"/>
    </xf>
    <xf numFmtId="0" fontId="201" fillId="107" borderId="60" xfId="0" applyFont="1" applyFill="1" applyBorder="1" applyAlignment="1">
      <alignment horizontal="center" vertical="center"/>
    </xf>
    <xf numFmtId="0" fontId="201" fillId="107" borderId="59" xfId="0" applyFont="1" applyFill="1" applyBorder="1" applyAlignment="1">
      <alignment horizontal="center" vertical="center"/>
    </xf>
    <xf numFmtId="4" fontId="208" fillId="95" borderId="58" xfId="0" applyNumberFormat="1" applyFont="1" applyFill="1" applyBorder="1" applyAlignment="1">
      <alignment horizontal="center" vertical="center" wrapText="1"/>
    </xf>
    <xf numFmtId="4" fontId="208" fillId="95" borderId="60" xfId="0" applyNumberFormat="1" applyFont="1" applyFill="1" applyBorder="1" applyAlignment="1">
      <alignment horizontal="center" vertical="center" wrapText="1"/>
    </xf>
    <xf numFmtId="4" fontId="208" fillId="95" borderId="59" xfId="0" applyNumberFormat="1" applyFont="1" applyFill="1" applyBorder="1" applyAlignment="1">
      <alignment horizontal="center" vertical="center" wrapText="1"/>
    </xf>
    <xf numFmtId="3" fontId="208" fillId="95" borderId="60" xfId="0" applyNumberFormat="1" applyFont="1" applyFill="1" applyBorder="1" applyAlignment="1">
      <alignment horizontal="center" vertical="center" wrapText="1"/>
    </xf>
    <xf numFmtId="0" fontId="212" fillId="95" borderId="56" xfId="0" applyFont="1" applyFill="1" applyBorder="1" applyAlignment="1">
      <alignment horizontal="center" vertical="center"/>
    </xf>
    <xf numFmtId="0" fontId="215" fillId="9" borderId="57" xfId="0" applyFont="1" applyFill="1" applyBorder="1" applyAlignment="1">
      <alignment horizontal="center" vertical="center" wrapText="1"/>
    </xf>
    <xf numFmtId="0" fontId="212" fillId="9" borderId="61" xfId="0" applyFont="1" applyFill="1" applyBorder="1" applyAlignment="1">
      <alignment horizontal="center" vertical="center"/>
    </xf>
    <xf numFmtId="0" fontId="176" fillId="9" borderId="0" xfId="0" applyFont="1" applyFill="1" applyBorder="1" applyAlignment="1">
      <alignment horizontal="center" vertical="center" wrapText="1"/>
    </xf>
    <xf numFmtId="0" fontId="193" fillId="9" borderId="0" xfId="0" applyFont="1" applyFill="1" applyBorder="1" applyAlignment="1">
      <alignment horizontal="center" vertical="center"/>
    </xf>
    <xf numFmtId="0" fontId="80" fillId="9" borderId="0" xfId="0" applyFont="1" applyFill="1" applyBorder="1" applyAlignment="1">
      <alignment horizontal="center"/>
    </xf>
    <xf numFmtId="0" fontId="206" fillId="9" borderId="57" xfId="0" applyFont="1" applyFill="1" applyBorder="1" applyAlignment="1">
      <alignment horizontal="center" vertical="center" wrapText="1"/>
    </xf>
    <xf numFmtId="0" fontId="200" fillId="107" borderId="58" xfId="0" applyFont="1" applyFill="1" applyBorder="1" applyAlignment="1">
      <alignment horizontal="center" vertical="center"/>
    </xf>
    <xf numFmtId="0" fontId="200" fillId="107" borderId="60" xfId="0" applyFont="1" applyFill="1" applyBorder="1" applyAlignment="1">
      <alignment horizontal="center" vertical="center"/>
    </xf>
    <xf numFmtId="0" fontId="200" fillId="107" borderId="59" xfId="0" applyFont="1" applyFill="1" applyBorder="1" applyAlignment="1">
      <alignment horizontal="center" vertical="center"/>
    </xf>
    <xf numFmtId="0" fontId="206" fillId="9" borderId="0" xfId="0" applyFont="1" applyFill="1" applyAlignment="1">
      <alignment horizontal="center"/>
    </xf>
    <xf numFmtId="0" fontId="206" fillId="9" borderId="0" xfId="0" applyFont="1" applyFill="1" applyAlignment="1">
      <alignment horizontal="left"/>
    </xf>
    <xf numFmtId="0" fontId="217" fillId="9" borderId="0" xfId="0" applyFont="1" applyFill="1" applyAlignment="1">
      <alignment horizontal="center"/>
    </xf>
    <xf numFmtId="0" fontId="217" fillId="9" borderId="57" xfId="0" applyFont="1" applyFill="1" applyBorder="1" applyAlignment="1">
      <alignment horizontal="center"/>
    </xf>
    <xf numFmtId="0" fontId="300" fillId="9" borderId="0" xfId="0" applyFont="1" applyFill="1" applyAlignment="1">
      <alignment horizontal="center" vertical="center"/>
    </xf>
    <xf numFmtId="0" fontId="300" fillId="9" borderId="65" xfId="0" applyFont="1" applyFill="1" applyBorder="1" applyAlignment="1">
      <alignment horizontal="center" vertical="center"/>
    </xf>
    <xf numFmtId="0" fontId="300" fillId="9" borderId="0" xfId="0" applyFont="1" applyFill="1" applyAlignment="1">
      <alignment horizontal="center"/>
    </xf>
    <xf numFmtId="0" fontId="300" fillId="9" borderId="57" xfId="0" applyFont="1" applyFill="1" applyBorder="1" applyAlignment="1">
      <alignment horizontal="center"/>
    </xf>
    <xf numFmtId="0" fontId="206" fillId="9" borderId="0" xfId="0" applyFont="1" applyFill="1" applyAlignment="1">
      <alignment horizontal="center" wrapText="1"/>
    </xf>
    <xf numFmtId="0" fontId="206" fillId="9" borderId="85" xfId="0" applyFont="1" applyFill="1" applyBorder="1" applyAlignment="1">
      <alignment horizontal="center" wrapText="1"/>
    </xf>
    <xf numFmtId="0" fontId="216" fillId="9" borderId="0" xfId="0" applyFont="1" applyFill="1" applyBorder="1" applyAlignment="1">
      <alignment horizontal="center" vertical="center" wrapText="1"/>
    </xf>
    <xf numFmtId="3" fontId="216" fillId="9" borderId="0" xfId="0" applyNumberFormat="1" applyFont="1" applyFill="1" applyBorder="1" applyAlignment="1">
      <alignment horizontal="right" vertical="center" wrapText="1"/>
    </xf>
    <xf numFmtId="0" fontId="205" fillId="9" borderId="57" xfId="0" applyFont="1" applyFill="1" applyBorder="1" applyAlignment="1">
      <alignment horizontal="center" vertical="center" wrapText="1"/>
    </xf>
    <xf numFmtId="3" fontId="216" fillId="9" borderId="0" xfId="0" applyNumberFormat="1" applyFont="1" applyFill="1" applyBorder="1" applyAlignment="1">
      <alignment horizontal="left" vertical="center" wrapText="1"/>
    </xf>
    <xf numFmtId="3" fontId="324" fillId="9" borderId="61" xfId="0" applyNumberFormat="1" applyFont="1" applyFill="1" applyBorder="1" applyAlignment="1">
      <alignment horizontal="center" vertical="center" wrapText="1"/>
    </xf>
    <xf numFmtId="0" fontId="214" fillId="9" borderId="0" xfId="0" applyFont="1" applyFill="1" applyBorder="1" applyAlignment="1">
      <alignment horizontal="center" vertical="top" wrapText="1"/>
    </xf>
    <xf numFmtId="0" fontId="206" fillId="9" borderId="0" xfId="0" applyFont="1" applyFill="1" applyBorder="1" applyAlignment="1">
      <alignment horizontal="left" vertical="center"/>
    </xf>
    <xf numFmtId="0" fontId="200" fillId="9" borderId="0" xfId="0" applyFont="1" applyFill="1" applyBorder="1" applyAlignment="1">
      <alignment horizontal="center" vertical="center"/>
    </xf>
    <xf numFmtId="0" fontId="177" fillId="9" borderId="0" xfId="0" applyFont="1" applyFill="1" applyBorder="1" applyAlignment="1">
      <alignment horizontal="center" vertical="center" wrapText="1"/>
    </xf>
    <xf numFmtId="0" fontId="213" fillId="9" borderId="0" xfId="0" applyFont="1" applyFill="1" applyAlignment="1">
      <alignment horizontal="center" vertical="center"/>
    </xf>
    <xf numFmtId="0" fontId="213" fillId="9" borderId="7" xfId="0" applyFont="1" applyFill="1" applyBorder="1" applyAlignment="1">
      <alignment horizontal="center" vertical="center"/>
    </xf>
    <xf numFmtId="0" fontId="200" fillId="9" borderId="0" xfId="0" applyFont="1" applyFill="1" applyAlignment="1">
      <alignment horizontal="center" wrapText="1"/>
    </xf>
    <xf numFmtId="0" fontId="200" fillId="9" borderId="85" xfId="0" applyFont="1" applyFill="1" applyBorder="1" applyAlignment="1">
      <alignment horizontal="center" wrapText="1"/>
    </xf>
    <xf numFmtId="3" fontId="346" fillId="9" borderId="61" xfId="0" applyNumberFormat="1" applyFont="1" applyFill="1" applyBorder="1" applyAlignment="1">
      <alignment horizontal="center" vertical="center" wrapText="1"/>
    </xf>
    <xf numFmtId="3" fontId="346" fillId="95" borderId="56" xfId="0" applyNumberFormat="1" applyFont="1" applyFill="1" applyBorder="1" applyAlignment="1">
      <alignment horizontal="center" vertical="center" wrapText="1"/>
    </xf>
    <xf numFmtId="0" fontId="304" fillId="9" borderId="0" xfId="0" applyFont="1" applyFill="1" applyAlignment="1">
      <alignment horizontal="left" vertical="center" wrapText="1"/>
    </xf>
    <xf numFmtId="0" fontId="304" fillId="9" borderId="57" xfId="0" applyFont="1" applyFill="1" applyBorder="1" applyAlignment="1">
      <alignment horizontal="left" vertical="center" wrapText="1"/>
    </xf>
    <xf numFmtId="0" fontId="230" fillId="9" borderId="0" xfId="0" applyFont="1" applyFill="1" applyAlignment="1">
      <alignment horizontal="left" vertical="center"/>
    </xf>
    <xf numFmtId="0" fontId="230" fillId="9" borderId="7" xfId="0" applyFont="1" applyFill="1" applyBorder="1" applyAlignment="1">
      <alignment horizontal="left" vertical="center"/>
    </xf>
    <xf numFmtId="0" fontId="230" fillId="9" borderId="0" xfId="0" applyFont="1" applyFill="1" applyAlignment="1">
      <alignment horizontal="left" vertical="center" wrapText="1"/>
    </xf>
    <xf numFmtId="0" fontId="230" fillId="9" borderId="57" xfId="0" applyFont="1" applyFill="1" applyBorder="1" applyAlignment="1">
      <alignment horizontal="left" vertical="center" wrapText="1"/>
    </xf>
    <xf numFmtId="219" fontId="229" fillId="0" borderId="53" xfId="3" applyNumberFormat="1" applyFont="1" applyBorder="1" applyAlignment="1">
      <alignment horizontal="center" vertical="center"/>
    </xf>
    <xf numFmtId="0" fontId="218" fillId="121" borderId="61" xfId="0" applyFont="1" applyFill="1" applyBorder="1" applyAlignment="1">
      <alignment horizontal="center" vertical="center"/>
    </xf>
    <xf numFmtId="0" fontId="221" fillId="106" borderId="62" xfId="0" applyFont="1" applyFill="1" applyBorder="1" applyAlignment="1">
      <alignment horizontal="center" vertical="center"/>
    </xf>
    <xf numFmtId="0" fontId="221" fillId="106" borderId="64" xfId="0" applyFont="1" applyFill="1" applyBorder="1" applyAlignment="1">
      <alignment horizontal="center" vertical="center"/>
    </xf>
    <xf numFmtId="0" fontId="221" fillId="106" borderId="63" xfId="0" applyFont="1" applyFill="1" applyBorder="1" applyAlignment="1">
      <alignment horizontal="center" vertical="center"/>
    </xf>
    <xf numFmtId="0" fontId="269" fillId="106" borderId="62" xfId="0" applyFont="1" applyFill="1" applyBorder="1" applyAlignment="1">
      <alignment horizontal="center" vertical="center"/>
    </xf>
    <xf numFmtId="0" fontId="269" fillId="106" borderId="64" xfId="0" applyFont="1" applyFill="1" applyBorder="1" applyAlignment="1">
      <alignment horizontal="center" vertical="center"/>
    </xf>
    <xf numFmtId="0" fontId="269" fillId="106" borderId="63" xfId="0" applyFont="1" applyFill="1" applyBorder="1" applyAlignment="1">
      <alignment horizontal="center" vertical="center"/>
    </xf>
    <xf numFmtId="219" fontId="59" fillId="9" borderId="52" xfId="3" applyNumberFormat="1" applyFont="1" applyFill="1" applyBorder="1" applyAlignment="1">
      <alignment horizontal="center" vertical="center"/>
    </xf>
    <xf numFmtId="0" fontId="272" fillId="113" borderId="62" xfId="0" applyFont="1" applyFill="1" applyBorder="1" applyAlignment="1">
      <alignment horizontal="center" vertical="center"/>
    </xf>
    <xf numFmtId="0" fontId="272" fillId="113" borderId="64" xfId="0" applyFont="1" applyFill="1" applyBorder="1" applyAlignment="1">
      <alignment horizontal="center" vertical="center"/>
    </xf>
    <xf numFmtId="0" fontId="272" fillId="113" borderId="63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101" borderId="2" xfId="0" applyFont="1" applyFill="1" applyBorder="1" applyAlignment="1">
      <alignment horizontal="center" vertical="center" wrapText="1"/>
    </xf>
    <xf numFmtId="0" fontId="7" fillId="101" borderId="3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7" fillId="101" borderId="15" xfId="0" applyFont="1" applyFill="1" applyBorder="1" applyAlignment="1">
      <alignment horizontal="center" vertical="center" wrapText="1"/>
    </xf>
    <xf numFmtId="0" fontId="17" fillId="0" borderId="15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17" fillId="101" borderId="15" xfId="0" applyFont="1" applyFill="1" applyBorder="1" applyAlignment="1">
      <alignment horizontal="center" vertical="center" wrapText="1"/>
    </xf>
    <xf numFmtId="0" fontId="17" fillId="101" borderId="3" xfId="0" applyFont="1" applyFill="1" applyBorder="1" applyAlignment="1">
      <alignment horizontal="center" vertical="center" wrapText="1"/>
    </xf>
    <xf numFmtId="0" fontId="7" fillId="100" borderId="2" xfId="0" applyFont="1" applyFill="1" applyBorder="1" applyAlignment="1">
      <alignment horizontal="center" vertical="center" wrapText="1"/>
    </xf>
    <xf numFmtId="0" fontId="7" fillId="100" borderId="15" xfId="0" applyFont="1" applyFill="1" applyBorder="1" applyAlignment="1">
      <alignment horizontal="center" vertical="center" wrapText="1"/>
    </xf>
    <xf numFmtId="0" fontId="7" fillId="100" borderId="3" xfId="0" applyFont="1" applyFill="1" applyBorder="1" applyAlignment="1">
      <alignment horizontal="center" vertical="center" wrapText="1"/>
    </xf>
    <xf numFmtId="0" fontId="33" fillId="100" borderId="2" xfId="0" applyFont="1" applyFill="1" applyBorder="1" applyAlignment="1">
      <alignment horizontal="center" vertical="center" wrapText="1"/>
    </xf>
    <xf numFmtId="0" fontId="33" fillId="100" borderId="3" xfId="0" applyFont="1" applyFill="1" applyBorder="1" applyAlignment="1">
      <alignment horizontal="center" vertical="center" wrapText="1"/>
    </xf>
    <xf numFmtId="0" fontId="112" fillId="0" borderId="2" xfId="0" applyFont="1" applyFill="1" applyBorder="1" applyAlignment="1">
      <alignment vertical="center" wrapText="1"/>
    </xf>
    <xf numFmtId="0" fontId="112" fillId="0" borderId="15" xfId="0" applyFont="1" applyFill="1" applyBorder="1" applyAlignment="1">
      <alignment vertical="center" wrapText="1"/>
    </xf>
    <xf numFmtId="0" fontId="112" fillId="0" borderId="3" xfId="0" applyFont="1" applyFill="1" applyBorder="1" applyAlignment="1">
      <alignment vertical="center" wrapText="1"/>
    </xf>
    <xf numFmtId="0" fontId="32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32" fillId="100" borderId="6" xfId="0" applyFont="1" applyFill="1" applyBorder="1" applyAlignment="1">
      <alignment horizontal="left" vertical="center" wrapText="1"/>
    </xf>
    <xf numFmtId="0" fontId="32" fillId="100" borderId="11" xfId="0" applyFont="1" applyFill="1" applyBorder="1" applyAlignment="1">
      <alignment horizontal="left" vertical="center" wrapText="1"/>
    </xf>
    <xf numFmtId="0" fontId="349" fillId="35" borderId="85" xfId="0" applyFont="1" applyFill="1" applyBorder="1" applyAlignment="1">
      <alignment horizontal="center" vertical="center" wrapText="1"/>
    </xf>
    <xf numFmtId="0" fontId="196" fillId="35" borderId="0" xfId="17" applyFont="1" applyFill="1" applyBorder="1" applyAlignment="1">
      <alignment horizontal="left" vertical="top" wrapText="1"/>
    </xf>
    <xf numFmtId="0" fontId="76" fillId="35" borderId="0" xfId="17" applyFont="1" applyFill="1" applyBorder="1" applyAlignment="1">
      <alignment horizontal="left" vertical="top" wrapText="1"/>
    </xf>
    <xf numFmtId="0" fontId="196" fillId="108" borderId="0" xfId="17" applyFont="1" applyFill="1" applyBorder="1" applyAlignment="1">
      <alignment horizontal="left" vertical="top" wrapText="1"/>
    </xf>
    <xf numFmtId="0" fontId="76" fillId="108" borderId="0" xfId="17" applyFont="1" applyFill="1" applyBorder="1" applyAlignment="1">
      <alignment horizontal="left" vertical="top" wrapText="1"/>
    </xf>
    <xf numFmtId="0" fontId="309" fillId="35" borderId="62" xfId="0" applyFont="1" applyFill="1" applyBorder="1" applyAlignment="1">
      <alignment horizontal="center" vertical="center"/>
    </xf>
    <xf numFmtId="0" fontId="309" fillId="35" borderId="64" xfId="0" applyFont="1" applyFill="1" applyBorder="1" applyAlignment="1">
      <alignment horizontal="center" vertical="center"/>
    </xf>
    <xf numFmtId="0" fontId="309" fillId="35" borderId="63" xfId="0" applyFont="1" applyFill="1" applyBorder="1" applyAlignment="1">
      <alignment horizontal="center" vertical="center"/>
    </xf>
    <xf numFmtId="0" fontId="253" fillId="124" borderId="62" xfId="0" applyFont="1" applyFill="1" applyBorder="1" applyAlignment="1">
      <alignment horizontal="center" vertical="center"/>
    </xf>
    <xf numFmtId="0" fontId="253" fillId="124" borderId="64" xfId="0" applyFont="1" applyFill="1" applyBorder="1" applyAlignment="1">
      <alignment horizontal="center" vertical="center"/>
    </xf>
    <xf numFmtId="0" fontId="253" fillId="124" borderId="63" xfId="0" applyFont="1" applyFill="1" applyBorder="1" applyAlignment="1">
      <alignment horizontal="center" vertical="center"/>
    </xf>
    <xf numFmtId="0" fontId="309" fillId="108" borderId="62" xfId="0" applyFont="1" applyFill="1" applyBorder="1" applyAlignment="1">
      <alignment horizontal="center" vertical="center"/>
    </xf>
    <xf numFmtId="0" fontId="309" fillId="108" borderId="64" xfId="0" applyFont="1" applyFill="1" applyBorder="1" applyAlignment="1">
      <alignment horizontal="center" vertical="center"/>
    </xf>
    <xf numFmtId="0" fontId="309" fillId="108" borderId="63" xfId="0" applyFont="1" applyFill="1" applyBorder="1" applyAlignment="1">
      <alignment horizontal="center" vertical="center"/>
    </xf>
    <xf numFmtId="0" fontId="253" fillId="123" borderId="62" xfId="0" applyFont="1" applyFill="1" applyBorder="1" applyAlignment="1">
      <alignment horizontal="center" vertical="center"/>
    </xf>
    <xf numFmtId="0" fontId="253" fillId="123" borderId="64" xfId="0" applyFont="1" applyFill="1" applyBorder="1" applyAlignment="1">
      <alignment horizontal="center" vertical="center"/>
    </xf>
    <xf numFmtId="0" fontId="253" fillId="123" borderId="63" xfId="0" applyFont="1" applyFill="1" applyBorder="1" applyAlignment="1">
      <alignment horizontal="center" vertical="center"/>
    </xf>
    <xf numFmtId="0" fontId="268" fillId="35" borderId="67" xfId="0" applyFont="1" applyFill="1" applyBorder="1" applyAlignment="1">
      <alignment horizontal="center" vertical="center" wrapText="1"/>
    </xf>
    <xf numFmtId="0" fontId="268" fillId="35" borderId="68" xfId="0" applyFont="1" applyFill="1" applyBorder="1" applyAlignment="1">
      <alignment horizontal="center" vertical="center" wrapText="1"/>
    </xf>
    <xf numFmtId="0" fontId="268" fillId="35" borderId="69" xfId="0" applyFont="1" applyFill="1" applyBorder="1" applyAlignment="1">
      <alignment horizontal="center" vertical="center" wrapText="1"/>
    </xf>
    <xf numFmtId="0" fontId="253" fillId="108" borderId="67" xfId="0" applyFont="1" applyFill="1" applyBorder="1" applyAlignment="1">
      <alignment horizontal="center" vertical="center" wrapText="1"/>
    </xf>
    <xf numFmtId="0" fontId="253" fillId="108" borderId="68" xfId="0" applyFont="1" applyFill="1" applyBorder="1" applyAlignment="1">
      <alignment horizontal="center" vertical="center" wrapText="1"/>
    </xf>
    <xf numFmtId="0" fontId="253" fillId="108" borderId="69" xfId="0" applyFont="1" applyFill="1" applyBorder="1" applyAlignment="1">
      <alignment horizontal="center" vertical="center" wrapText="1"/>
    </xf>
    <xf numFmtId="0" fontId="268" fillId="108" borderId="67" xfId="0" applyFont="1" applyFill="1" applyBorder="1" applyAlignment="1">
      <alignment horizontal="center" vertical="center" wrapText="1"/>
    </xf>
    <xf numFmtId="0" fontId="268" fillId="108" borderId="68" xfId="0" applyFont="1" applyFill="1" applyBorder="1" applyAlignment="1">
      <alignment horizontal="center" vertical="center" wrapText="1"/>
    </xf>
    <xf numFmtId="0" fontId="268" fillId="108" borderId="69" xfId="0" applyFont="1" applyFill="1" applyBorder="1" applyAlignment="1">
      <alignment horizontal="center" vertical="center" wrapText="1"/>
    </xf>
    <xf numFmtId="0" fontId="199" fillId="35" borderId="0" xfId="17" applyFont="1" applyFill="1" applyAlignment="1">
      <alignment horizontal="left" vertical="top" wrapText="1"/>
    </xf>
    <xf numFmtId="0" fontId="229" fillId="108" borderId="0" xfId="17" applyFont="1" applyFill="1" applyAlignment="1">
      <alignment horizontal="left" vertical="top" wrapText="1"/>
    </xf>
    <xf numFmtId="0" fontId="252" fillId="35" borderId="67" xfId="0" applyFont="1" applyFill="1" applyBorder="1" applyAlignment="1">
      <alignment horizontal="center" vertical="center" wrapText="1"/>
    </xf>
    <xf numFmtId="0" fontId="252" fillId="35" borderId="68" xfId="0" applyFont="1" applyFill="1" applyBorder="1" applyAlignment="1">
      <alignment horizontal="center" vertical="center" wrapText="1"/>
    </xf>
    <xf numFmtId="0" fontId="252" fillId="35" borderId="69" xfId="0" applyFont="1" applyFill="1" applyBorder="1" applyAlignment="1">
      <alignment horizontal="center" vertical="center" wrapText="1"/>
    </xf>
    <xf numFmtId="0" fontId="252" fillId="108" borderId="67" xfId="0" applyFont="1" applyFill="1" applyBorder="1" applyAlignment="1">
      <alignment horizontal="center" vertical="center" wrapText="1"/>
    </xf>
    <xf numFmtId="0" fontId="252" fillId="108" borderId="68" xfId="0" applyFont="1" applyFill="1" applyBorder="1" applyAlignment="1">
      <alignment horizontal="center" vertical="center" wrapText="1"/>
    </xf>
    <xf numFmtId="0" fontId="252" fillId="108" borderId="69" xfId="0" applyFont="1" applyFill="1" applyBorder="1" applyAlignment="1">
      <alignment horizontal="center" vertical="center" wrapText="1"/>
    </xf>
    <xf numFmtId="0" fontId="223" fillId="129" borderId="67" xfId="0" applyFont="1" applyFill="1" applyBorder="1" applyAlignment="1">
      <alignment horizontal="center" vertical="center" wrapText="1"/>
    </xf>
    <xf numFmtId="0" fontId="223" fillId="129" borderId="68" xfId="0" applyFont="1" applyFill="1" applyBorder="1" applyAlignment="1">
      <alignment horizontal="center" vertical="center" wrapText="1"/>
    </xf>
    <xf numFmtId="0" fontId="223" fillId="129" borderId="69" xfId="0" applyFont="1" applyFill="1" applyBorder="1" applyAlignment="1">
      <alignment horizontal="center" vertical="center" wrapText="1"/>
    </xf>
    <xf numFmtId="0" fontId="268" fillId="129" borderId="67" xfId="0" applyFont="1" applyFill="1" applyBorder="1" applyAlignment="1">
      <alignment horizontal="center" vertical="center" wrapText="1"/>
    </xf>
    <xf numFmtId="0" fontId="268" fillId="129" borderId="68" xfId="0" applyFont="1" applyFill="1" applyBorder="1" applyAlignment="1">
      <alignment horizontal="center" vertical="center" wrapText="1"/>
    </xf>
    <xf numFmtId="0" fontId="268" fillId="129" borderId="69" xfId="0" applyFont="1" applyFill="1" applyBorder="1" applyAlignment="1">
      <alignment horizontal="center" vertical="center" wrapText="1"/>
    </xf>
    <xf numFmtId="0" fontId="253" fillId="129" borderId="62" xfId="0" applyFont="1" applyFill="1" applyBorder="1" applyAlignment="1">
      <alignment horizontal="center" vertical="center"/>
    </xf>
    <xf numFmtId="0" fontId="253" fillId="129" borderId="64" xfId="0" applyFont="1" applyFill="1" applyBorder="1" applyAlignment="1">
      <alignment horizontal="center" vertical="center"/>
    </xf>
    <xf numFmtId="0" fontId="253" fillId="129" borderId="63" xfId="0" applyFont="1" applyFill="1" applyBorder="1" applyAlignment="1">
      <alignment horizontal="center" vertical="center"/>
    </xf>
    <xf numFmtId="0" fontId="197" fillId="108" borderId="0" xfId="17" applyFont="1" applyFill="1" applyAlignment="1">
      <alignment horizontal="left" vertical="top" wrapText="1"/>
    </xf>
    <xf numFmtId="0" fontId="313" fillId="129" borderId="61" xfId="0" applyFont="1" applyFill="1" applyBorder="1" applyAlignment="1">
      <alignment horizontal="center" vertical="center"/>
    </xf>
    <xf numFmtId="0" fontId="313" fillId="129" borderId="62" xfId="0" applyFont="1" applyFill="1" applyBorder="1" applyAlignment="1">
      <alignment horizontal="center" vertical="center"/>
    </xf>
    <xf numFmtId="0" fontId="313" fillId="129" borderId="64" xfId="0" applyFont="1" applyFill="1" applyBorder="1" applyAlignment="1">
      <alignment horizontal="center" vertical="center"/>
    </xf>
    <xf numFmtId="0" fontId="313" fillId="129" borderId="63" xfId="0" applyFont="1" applyFill="1" applyBorder="1" applyAlignment="1">
      <alignment horizontal="center" vertical="center"/>
    </xf>
    <xf numFmtId="0" fontId="314" fillId="129" borderId="62" xfId="0" applyFont="1" applyFill="1" applyBorder="1" applyAlignment="1">
      <alignment horizontal="center" vertical="center"/>
    </xf>
    <xf numFmtId="0" fontId="314" fillId="129" borderId="64" xfId="0" applyFont="1" applyFill="1" applyBorder="1" applyAlignment="1">
      <alignment horizontal="center" vertical="center"/>
    </xf>
    <xf numFmtId="0" fontId="314" fillId="129" borderId="63" xfId="0" applyFont="1" applyFill="1" applyBorder="1" applyAlignment="1">
      <alignment horizontal="center" vertical="center"/>
    </xf>
    <xf numFmtId="0" fontId="274" fillId="9" borderId="0" xfId="17" applyFont="1" applyFill="1" applyBorder="1" applyAlignment="1">
      <alignment horizontal="left" vertical="top" wrapText="1"/>
    </xf>
    <xf numFmtId="0" fontId="199" fillId="6" borderId="0" xfId="17" applyFont="1" applyFill="1" applyAlignment="1">
      <alignment horizontal="left" vertical="top" wrapText="1"/>
    </xf>
    <xf numFmtId="0" fontId="253" fillId="108" borderId="62" xfId="0" applyFont="1" applyFill="1" applyBorder="1" applyAlignment="1">
      <alignment horizontal="center" vertical="center"/>
    </xf>
    <xf numFmtId="0" fontId="253" fillId="108" borderId="64" xfId="0" applyFont="1" applyFill="1" applyBorder="1" applyAlignment="1">
      <alignment horizontal="center" vertical="center"/>
    </xf>
    <xf numFmtId="0" fontId="253" fillId="108" borderId="63" xfId="0" applyFont="1" applyFill="1" applyBorder="1" applyAlignment="1">
      <alignment horizontal="center" vertical="center"/>
    </xf>
    <xf numFmtId="0" fontId="311" fillId="108" borderId="61" xfId="0" applyFont="1" applyFill="1" applyBorder="1" applyAlignment="1">
      <alignment horizontal="center" vertical="center"/>
    </xf>
    <xf numFmtId="0" fontId="311" fillId="123" borderId="62" xfId="0" applyFont="1" applyFill="1" applyBorder="1" applyAlignment="1">
      <alignment horizontal="center" vertical="center"/>
    </xf>
    <xf numFmtId="0" fontId="311" fillId="123" borderId="64" xfId="0" applyFont="1" applyFill="1" applyBorder="1" applyAlignment="1">
      <alignment horizontal="center" vertical="center"/>
    </xf>
    <xf numFmtId="0" fontId="311" fillId="123" borderId="63" xfId="0" applyFont="1" applyFill="1" applyBorder="1" applyAlignment="1">
      <alignment horizontal="center" vertical="center"/>
    </xf>
    <xf numFmtId="0" fontId="196" fillId="6" borderId="0" xfId="17" applyFont="1" applyFill="1" applyBorder="1" applyAlignment="1">
      <alignment horizontal="left" vertical="top" wrapText="1"/>
    </xf>
    <xf numFmtId="0" fontId="76" fillId="6" borderId="0" xfId="17" applyFont="1" applyFill="1" applyBorder="1" applyAlignment="1">
      <alignment horizontal="left" vertical="top" wrapText="1"/>
    </xf>
    <xf numFmtId="0" fontId="58" fillId="108" borderId="0" xfId="16" applyFont="1" applyFill="1" applyAlignment="1">
      <alignment horizontal="center" vertical="top" wrapText="1"/>
    </xf>
    <xf numFmtId="0" fontId="73" fillId="108" borderId="0" xfId="17" applyFont="1" applyFill="1" applyBorder="1" applyAlignment="1">
      <alignment horizontal="left" vertical="center" wrapText="1"/>
    </xf>
    <xf numFmtId="0" fontId="76" fillId="108" borderId="0" xfId="17" applyFont="1" applyFill="1" applyBorder="1" applyAlignment="1">
      <alignment horizontal="left" vertical="center" wrapText="1"/>
    </xf>
    <xf numFmtId="0" fontId="305" fillId="108" borderId="0" xfId="17" applyFont="1" applyFill="1" applyAlignment="1">
      <alignment horizontal="center" vertical="center" wrapText="1"/>
    </xf>
    <xf numFmtId="0" fontId="305" fillId="6" borderId="0" xfId="17" applyFont="1" applyFill="1" applyAlignment="1">
      <alignment horizontal="center" vertical="center" wrapText="1"/>
    </xf>
    <xf numFmtId="0" fontId="58" fillId="6" borderId="0" xfId="16" applyFont="1" applyFill="1" applyAlignment="1">
      <alignment horizontal="center" vertical="top" wrapText="1"/>
    </xf>
    <xf numFmtId="0" fontId="73" fillId="6" borderId="0" xfId="17" applyFont="1" applyFill="1" applyBorder="1" applyAlignment="1">
      <alignment horizontal="left" vertical="center" wrapText="1"/>
    </xf>
    <xf numFmtId="0" fontId="76" fillId="6" borderId="0" xfId="17" applyFont="1" applyFill="1" applyBorder="1" applyAlignment="1">
      <alignment horizontal="left" vertical="center" wrapText="1"/>
    </xf>
    <xf numFmtId="0" fontId="253" fillId="6" borderId="67" xfId="0" applyFont="1" applyFill="1" applyBorder="1" applyAlignment="1">
      <alignment horizontal="center" vertical="center" wrapText="1"/>
    </xf>
    <xf numFmtId="0" fontId="253" fillId="6" borderId="68" xfId="0" applyFont="1" applyFill="1" applyBorder="1" applyAlignment="1">
      <alignment horizontal="center" vertical="center" wrapText="1"/>
    </xf>
    <xf numFmtId="0" fontId="253" fillId="6" borderId="69" xfId="0" applyFont="1" applyFill="1" applyBorder="1" applyAlignment="1">
      <alignment horizontal="center" vertical="center" wrapText="1"/>
    </xf>
    <xf numFmtId="0" fontId="268" fillId="6" borderId="67" xfId="0" applyFont="1" applyFill="1" applyBorder="1" applyAlignment="1">
      <alignment horizontal="center" vertical="center" wrapText="1"/>
    </xf>
    <xf numFmtId="0" fontId="268" fillId="6" borderId="68" xfId="0" applyFont="1" applyFill="1" applyBorder="1" applyAlignment="1">
      <alignment horizontal="center" vertical="center" wrapText="1"/>
    </xf>
    <xf numFmtId="0" fontId="268" fillId="6" borderId="69" xfId="0" applyFont="1" applyFill="1" applyBorder="1" applyAlignment="1">
      <alignment horizontal="center" vertical="center" wrapText="1"/>
    </xf>
    <xf numFmtId="0" fontId="253" fillId="6" borderId="62" xfId="0" applyFont="1" applyFill="1" applyBorder="1" applyAlignment="1">
      <alignment horizontal="center" vertical="center"/>
    </xf>
    <xf numFmtId="0" fontId="253" fillId="6" borderId="64" xfId="0" applyFont="1" applyFill="1" applyBorder="1" applyAlignment="1">
      <alignment horizontal="center" vertical="center"/>
    </xf>
    <xf numFmtId="0" fontId="253" fillId="6" borderId="63" xfId="0" applyFont="1" applyFill="1" applyBorder="1" applyAlignment="1">
      <alignment horizontal="center" vertical="center"/>
    </xf>
    <xf numFmtId="0" fontId="311" fillId="6" borderId="61" xfId="0" applyFont="1" applyFill="1" applyBorder="1" applyAlignment="1">
      <alignment horizontal="center" vertical="center"/>
    </xf>
    <xf numFmtId="0" fontId="311" fillId="122" borderId="62" xfId="0" applyFont="1" applyFill="1" applyBorder="1" applyAlignment="1">
      <alignment horizontal="center" vertical="center"/>
    </xf>
    <xf numFmtId="0" fontId="311" fillId="122" borderId="64" xfId="0" applyFont="1" applyFill="1" applyBorder="1" applyAlignment="1">
      <alignment horizontal="center" vertical="center"/>
    </xf>
    <xf numFmtId="0" fontId="311" fillId="122" borderId="63" xfId="0" applyFont="1" applyFill="1" applyBorder="1" applyAlignment="1">
      <alignment horizontal="center" vertical="center"/>
    </xf>
    <xf numFmtId="0" fontId="274" fillId="9" borderId="47" xfId="427" applyFont="1" applyFill="1" applyBorder="1" applyAlignment="1">
      <alignment horizontal="center" vertical="top"/>
    </xf>
    <xf numFmtId="4" fontId="30" fillId="34" borderId="47" xfId="427" applyNumberFormat="1" applyFont="1" applyFill="1" applyBorder="1" applyAlignment="1">
      <alignment horizontal="center" vertical="center" wrapText="1"/>
    </xf>
    <xf numFmtId="3" fontId="279" fillId="0" borderId="47" xfId="427" applyNumberFormat="1" applyFont="1" applyFill="1" applyBorder="1" applyAlignment="1">
      <alignment horizontal="center" vertical="center"/>
    </xf>
    <xf numFmtId="3" fontId="189" fillId="35" borderId="47" xfId="427" applyNumberFormat="1" applyFont="1" applyFill="1" applyBorder="1" applyAlignment="1">
      <alignment horizontal="center" vertical="center" wrapText="1"/>
    </xf>
    <xf numFmtId="4" fontId="74" fillId="35" borderId="47" xfId="427" applyNumberFormat="1" applyFont="1" applyFill="1" applyBorder="1" applyAlignment="1">
      <alignment horizontal="center" vertical="center" wrapText="1"/>
    </xf>
    <xf numFmtId="3" fontId="280" fillId="35" borderId="47" xfId="427" applyNumberFormat="1" applyFont="1" applyFill="1" applyBorder="1" applyAlignment="1">
      <alignment horizontal="center" vertical="center" wrapText="1"/>
    </xf>
    <xf numFmtId="3" fontId="281" fillId="35" borderId="47" xfId="427" applyNumberFormat="1" applyFont="1" applyFill="1" applyBorder="1" applyAlignment="1">
      <alignment horizontal="center" vertical="center" wrapText="1"/>
    </xf>
    <xf numFmtId="4" fontId="282" fillId="35" borderId="47" xfId="427" applyNumberFormat="1" applyFont="1" applyFill="1" applyBorder="1" applyAlignment="1">
      <alignment horizontal="center" vertical="center" wrapText="1"/>
    </xf>
    <xf numFmtId="0" fontId="279" fillId="9" borderId="47" xfId="427" applyFont="1" applyFill="1" applyBorder="1" applyAlignment="1">
      <alignment horizontal="center" vertical="center"/>
    </xf>
    <xf numFmtId="0" fontId="274" fillId="9" borderId="47" xfId="427" applyFont="1" applyFill="1" applyBorder="1" applyAlignment="1">
      <alignment horizontal="center" vertical="center"/>
    </xf>
    <xf numFmtId="0" fontId="274" fillId="9" borderId="47" xfId="427" applyFont="1" applyFill="1" applyBorder="1" applyAlignment="1">
      <alignment horizontal="center" vertical="top" wrapText="1"/>
    </xf>
    <xf numFmtId="3" fontId="284" fillId="4" borderId="47" xfId="427" applyNumberFormat="1" applyFont="1" applyFill="1" applyBorder="1" applyAlignment="1">
      <alignment horizontal="center" vertical="center" wrapText="1"/>
    </xf>
    <xf numFmtId="3" fontId="284" fillId="34" borderId="47" xfId="427" applyNumberFormat="1" applyFont="1" applyFill="1" applyBorder="1" applyAlignment="1">
      <alignment horizontal="center" vertical="center" wrapText="1"/>
    </xf>
    <xf numFmtId="3" fontId="172" fillId="0" borderId="47" xfId="427" applyNumberFormat="1" applyFont="1" applyFill="1" applyBorder="1" applyAlignment="1">
      <alignment horizontal="center" vertical="center"/>
    </xf>
    <xf numFmtId="3" fontId="172" fillId="0" borderId="46" xfId="427" applyNumberFormat="1" applyFont="1" applyFill="1" applyBorder="1" applyAlignment="1">
      <alignment horizontal="center" vertical="center"/>
    </xf>
    <xf numFmtId="3" fontId="281" fillId="8" borderId="47" xfId="427" applyNumberFormat="1" applyFont="1" applyFill="1" applyBorder="1" applyAlignment="1">
      <alignment horizontal="center" vertical="center" wrapText="1"/>
    </xf>
    <xf numFmtId="4" fontId="282" fillId="8" borderId="47" xfId="427" applyNumberFormat="1" applyFont="1" applyFill="1" applyBorder="1" applyAlignment="1">
      <alignment horizontal="center" vertical="center" wrapText="1"/>
    </xf>
    <xf numFmtId="3" fontId="36" fillId="8" borderId="47" xfId="427" applyNumberFormat="1" applyFont="1" applyFill="1" applyBorder="1" applyAlignment="1">
      <alignment horizontal="center" vertical="center" wrapText="1"/>
    </xf>
    <xf numFmtId="3" fontId="283" fillId="4" borderId="47" xfId="427" applyNumberFormat="1" applyFont="1" applyFill="1" applyBorder="1" applyAlignment="1">
      <alignment horizontal="center" vertical="center" wrapText="1"/>
    </xf>
    <xf numFmtId="4" fontId="30" fillId="4" borderId="47" xfId="427" applyNumberFormat="1" applyFont="1" applyFill="1" applyBorder="1" applyAlignment="1">
      <alignment horizontal="center" vertical="center" wrapText="1"/>
    </xf>
    <xf numFmtId="3" fontId="36" fillId="35" borderId="47" xfId="427" applyNumberFormat="1" applyFont="1" applyFill="1" applyBorder="1" applyAlignment="1">
      <alignment horizontal="center" vertical="center" wrapText="1"/>
    </xf>
    <xf numFmtId="3" fontId="283" fillId="34" borderId="47" xfId="427" applyNumberFormat="1" applyFont="1" applyFill="1" applyBorder="1" applyAlignment="1">
      <alignment horizontal="center" vertical="center" wrapText="1"/>
    </xf>
    <xf numFmtId="3" fontId="280" fillId="9" borderId="49" xfId="427" applyNumberFormat="1" applyFont="1" applyFill="1" applyBorder="1" applyAlignment="1">
      <alignment horizontal="center" vertical="center" wrapText="1"/>
    </xf>
    <xf numFmtId="3" fontId="280" fillId="9" borderId="50" xfId="427" applyNumberFormat="1" applyFont="1" applyFill="1" applyBorder="1" applyAlignment="1">
      <alignment horizontal="center" vertical="center" wrapText="1"/>
    </xf>
    <xf numFmtId="3" fontId="280" fillId="9" borderId="51" xfId="427" applyNumberFormat="1" applyFont="1" applyFill="1" applyBorder="1" applyAlignment="1">
      <alignment horizontal="center" vertical="center" wrapText="1"/>
    </xf>
    <xf numFmtId="0" fontId="276" fillId="9" borderId="48" xfId="427" applyFont="1" applyFill="1" applyBorder="1" applyAlignment="1">
      <alignment horizontal="center" vertical="top"/>
    </xf>
    <xf numFmtId="3" fontId="274" fillId="9" borderId="48" xfId="427" applyNumberFormat="1" applyFont="1" applyFill="1" applyBorder="1" applyAlignment="1">
      <alignment horizontal="center" vertical="center"/>
    </xf>
    <xf numFmtId="3" fontId="189" fillId="9" borderId="48" xfId="427" applyNumberFormat="1" applyFont="1" applyFill="1" applyBorder="1" applyAlignment="1">
      <alignment horizontal="center" vertical="center" wrapText="1"/>
    </xf>
    <xf numFmtId="4" fontId="74" fillId="9" borderId="48" xfId="427" applyNumberFormat="1" applyFont="1" applyFill="1" applyBorder="1" applyAlignment="1">
      <alignment horizontal="center" vertical="center" wrapText="1"/>
    </xf>
    <xf numFmtId="3" fontId="280" fillId="9" borderId="48" xfId="427" applyNumberFormat="1" applyFont="1" applyFill="1" applyBorder="1" applyAlignment="1">
      <alignment horizontal="center" vertical="center" wrapText="1"/>
    </xf>
    <xf numFmtId="3" fontId="281" fillId="9" borderId="48" xfId="427" applyNumberFormat="1" applyFont="1" applyFill="1" applyBorder="1" applyAlignment="1">
      <alignment horizontal="center" vertical="center" wrapText="1"/>
    </xf>
    <xf numFmtId="4" fontId="282" fillId="9" borderId="48" xfId="427" applyNumberFormat="1" applyFont="1" applyFill="1" applyBorder="1" applyAlignment="1">
      <alignment horizontal="center" vertical="center" wrapText="1"/>
    </xf>
    <xf numFmtId="3" fontId="36" fillId="9" borderId="48" xfId="427" applyNumberFormat="1" applyFont="1" applyFill="1" applyBorder="1" applyAlignment="1">
      <alignment horizontal="center" vertical="center" wrapText="1"/>
    </xf>
    <xf numFmtId="0" fontId="274" fillId="9" borderId="48" xfId="427" applyFont="1" applyFill="1" applyBorder="1" applyAlignment="1">
      <alignment horizontal="center" vertical="center"/>
    </xf>
    <xf numFmtId="0" fontId="31" fillId="9" borderId="48" xfId="427" applyFont="1" applyFill="1" applyBorder="1" applyAlignment="1">
      <alignment horizontal="center" vertical="top" wrapText="1"/>
    </xf>
    <xf numFmtId="0" fontId="31" fillId="9" borderId="48" xfId="427" applyFont="1" applyFill="1" applyBorder="1" applyAlignment="1">
      <alignment horizontal="center" vertical="top"/>
    </xf>
    <xf numFmtId="0" fontId="276" fillId="9" borderId="48" xfId="427" applyFont="1" applyFill="1" applyBorder="1" applyAlignment="1">
      <alignment horizontal="center" vertical="top" wrapText="1"/>
    </xf>
    <xf numFmtId="3" fontId="337" fillId="95" borderId="47" xfId="427" applyNumberFormat="1" applyFont="1" applyFill="1" applyBorder="1" applyAlignment="1">
      <alignment horizontal="center" vertical="center" wrapText="1"/>
    </xf>
    <xf numFmtId="3" fontId="335" fillId="108" borderId="47" xfId="427" applyNumberFormat="1" applyFont="1" applyFill="1" applyBorder="1" applyAlignment="1">
      <alignment horizontal="center" vertical="center" wrapText="1"/>
    </xf>
    <xf numFmtId="4" fontId="336" fillId="108" borderId="47" xfId="427" applyNumberFormat="1" applyFont="1" applyFill="1" applyBorder="1" applyAlignment="1">
      <alignment horizontal="center" vertical="center" wrapText="1"/>
    </xf>
    <xf numFmtId="3" fontId="337" fillId="108" borderId="47" xfId="427" applyNumberFormat="1" applyFont="1" applyFill="1" applyBorder="1" applyAlignment="1">
      <alignment horizontal="center" vertical="center" wrapText="1"/>
    </xf>
    <xf numFmtId="3" fontId="335" fillId="95" borderId="47" xfId="427" applyNumberFormat="1" applyFont="1" applyFill="1" applyBorder="1" applyAlignment="1">
      <alignment horizontal="center" vertical="center" wrapText="1"/>
    </xf>
    <xf numFmtId="3" fontId="172" fillId="132" borderId="47" xfId="427" applyNumberFormat="1" applyFont="1" applyFill="1" applyBorder="1" applyAlignment="1">
      <alignment horizontal="center" vertical="center"/>
    </xf>
    <xf numFmtId="4" fontId="336" fillId="95" borderId="47" xfId="427" applyNumberFormat="1" applyFont="1" applyFill="1" applyBorder="1" applyAlignment="1">
      <alignment horizontal="center" vertical="center" wrapText="1"/>
    </xf>
    <xf numFmtId="0" fontId="84" fillId="132" borderId="47" xfId="427" applyFont="1" applyFill="1" applyBorder="1" applyAlignment="1">
      <alignment horizontal="center" vertical="center" wrapText="1"/>
    </xf>
    <xf numFmtId="0" fontId="84" fillId="132" borderId="47" xfId="427" applyFont="1" applyFill="1" applyBorder="1" applyAlignment="1">
      <alignment horizontal="center" vertical="center"/>
    </xf>
    <xf numFmtId="0" fontId="172" fillId="132" borderId="47" xfId="427" applyFont="1" applyFill="1" applyBorder="1" applyAlignment="1">
      <alignment horizontal="center" vertical="center"/>
    </xf>
    <xf numFmtId="0" fontId="334" fillId="132" borderId="47" xfId="427" applyFont="1" applyFill="1" applyBorder="1" applyAlignment="1">
      <alignment horizontal="center" vertical="center" wrapText="1"/>
    </xf>
    <xf numFmtId="0" fontId="172" fillId="132" borderId="93" xfId="427" applyFont="1" applyFill="1" applyBorder="1" applyAlignment="1">
      <alignment horizontal="center" vertical="center"/>
    </xf>
    <xf numFmtId="0" fontId="172" fillId="132" borderId="94" xfId="427" applyFont="1" applyFill="1" applyBorder="1" applyAlignment="1">
      <alignment horizontal="center" vertical="center"/>
    </xf>
    <xf numFmtId="0" fontId="31" fillId="8" borderId="1" xfId="0" applyFont="1" applyFill="1" applyBorder="1" applyAlignment="1">
      <alignment horizontal="center" vertical="center"/>
    </xf>
    <xf numFmtId="0" fontId="81" fillId="95" borderId="1" xfId="0" applyFont="1" applyFill="1" applyBorder="1" applyAlignment="1">
      <alignment horizontal="center" vertical="center" wrapText="1"/>
    </xf>
    <xf numFmtId="0" fontId="81" fillId="95" borderId="1" xfId="0" applyFont="1" applyFill="1" applyBorder="1" applyAlignment="1">
      <alignment horizontal="center" vertical="center"/>
    </xf>
    <xf numFmtId="0" fontId="36" fillId="118" borderId="83" xfId="10" applyFont="1" applyFill="1" applyBorder="1" applyAlignment="1">
      <alignment horizontal="center" vertical="center" wrapText="1"/>
    </xf>
    <xf numFmtId="0" fontId="36" fillId="118" borderId="84" xfId="10" applyFont="1" applyFill="1" applyBorder="1" applyAlignment="1">
      <alignment horizontal="center" vertical="center" wrapText="1"/>
    </xf>
    <xf numFmtId="0" fontId="36" fillId="118" borderId="16" xfId="10" applyFont="1" applyFill="1" applyBorder="1" applyAlignment="1">
      <alignment horizontal="center" vertical="center"/>
    </xf>
    <xf numFmtId="0" fontId="36" fillId="118" borderId="27" xfId="10" applyFont="1" applyFill="1" applyBorder="1" applyAlignment="1">
      <alignment horizontal="center" vertical="center"/>
    </xf>
    <xf numFmtId="0" fontId="36" fillId="118" borderId="17" xfId="10" applyFont="1" applyFill="1" applyBorder="1" applyAlignment="1">
      <alignment horizontal="center" vertical="center"/>
    </xf>
    <xf numFmtId="187" fontId="274" fillId="2" borderId="15" xfId="4" applyNumberFormat="1" applyFont="1" applyFill="1" applyBorder="1" applyAlignment="1" applyProtection="1">
      <alignment horizontal="center" vertical="center"/>
      <protection hidden="1"/>
    </xf>
    <xf numFmtId="187" fontId="274" fillId="2" borderId="3" xfId="4" applyNumberFormat="1" applyFont="1" applyFill="1" applyBorder="1" applyAlignment="1" applyProtection="1">
      <alignment horizontal="center" vertical="center"/>
      <protection hidden="1"/>
    </xf>
    <xf numFmtId="187" fontId="274" fillId="7" borderId="1" xfId="4" applyNumberFormat="1" applyFont="1" applyFill="1" applyBorder="1" applyAlignment="1" applyProtection="1">
      <alignment horizontal="center" vertical="center"/>
      <protection hidden="1"/>
    </xf>
    <xf numFmtId="187" fontId="274" fillId="5" borderId="1" xfId="4" applyNumberFormat="1" applyFont="1" applyFill="1" applyBorder="1" applyAlignment="1" applyProtection="1">
      <alignment horizontal="center" vertical="center"/>
      <protection hidden="1"/>
    </xf>
    <xf numFmtId="0" fontId="296" fillId="118" borderId="16" xfId="10" applyFont="1" applyFill="1" applyBorder="1" applyAlignment="1">
      <alignment horizontal="center" vertical="center"/>
    </xf>
    <xf numFmtId="0" fontId="296" fillId="118" borderId="27" xfId="10" applyFont="1" applyFill="1" applyBorder="1" applyAlignment="1">
      <alignment horizontal="center" vertical="center"/>
    </xf>
    <xf numFmtId="0" fontId="296" fillId="118" borderId="17" xfId="10" applyFont="1" applyFill="1" applyBorder="1" applyAlignment="1">
      <alignment horizontal="center" vertical="center"/>
    </xf>
    <xf numFmtId="187" fontId="279" fillId="0" borderId="6" xfId="3" applyNumberFormat="1" applyFont="1" applyBorder="1" applyAlignment="1" applyProtection="1">
      <alignment horizontal="center" vertical="center"/>
      <protection hidden="1"/>
    </xf>
    <xf numFmtId="187" fontId="279" fillId="0" borderId="11" xfId="3" applyNumberFormat="1" applyFont="1" applyBorder="1" applyAlignment="1" applyProtection="1">
      <alignment horizontal="center" vertical="center"/>
      <protection hidden="1"/>
    </xf>
    <xf numFmtId="0" fontId="237" fillId="0" borderId="70" xfId="0" applyFont="1" applyFill="1" applyBorder="1" applyAlignment="1">
      <alignment horizontal="center"/>
    </xf>
    <xf numFmtId="0" fontId="237" fillId="0" borderId="71" xfId="0" applyFont="1" applyFill="1" applyBorder="1" applyAlignment="1">
      <alignment horizontal="center"/>
    </xf>
    <xf numFmtId="0" fontId="237" fillId="0" borderId="72" xfId="0" applyFont="1" applyFill="1" applyBorder="1" applyAlignment="1">
      <alignment horizontal="center"/>
    </xf>
    <xf numFmtId="3" fontId="201" fillId="9" borderId="1" xfId="0" applyNumberFormat="1" applyFont="1" applyFill="1" applyBorder="1" applyAlignment="1">
      <alignment horizontal="center" vertical="center" wrapText="1"/>
    </xf>
    <xf numFmtId="4" fontId="201" fillId="9" borderId="1" xfId="0" applyNumberFormat="1" applyFont="1" applyFill="1" applyBorder="1" applyAlignment="1">
      <alignment horizontal="center" vertical="center" wrapText="1"/>
    </xf>
    <xf numFmtId="4" fontId="201" fillId="9" borderId="54" xfId="0" applyNumberFormat="1" applyFont="1" applyFill="1" applyBorder="1" applyAlignment="1">
      <alignment horizontal="center" vertical="center" wrapText="1"/>
    </xf>
    <xf numFmtId="0" fontId="206" fillId="9" borderId="1" xfId="0" applyFont="1" applyFill="1" applyBorder="1" applyAlignment="1">
      <alignment horizontal="center" vertical="center"/>
    </xf>
    <xf numFmtId="3" fontId="201" fillId="9" borderId="54" xfId="0" applyNumberFormat="1" applyFont="1" applyFill="1" applyBorder="1" applyAlignment="1">
      <alignment horizontal="center" vertical="center" wrapText="1"/>
    </xf>
    <xf numFmtId="0" fontId="201" fillId="105" borderId="54" xfId="0" applyFont="1" applyFill="1" applyBorder="1" applyAlignment="1">
      <alignment horizontal="center" vertical="center"/>
    </xf>
    <xf numFmtId="0" fontId="206" fillId="9" borderId="54" xfId="0" applyFont="1" applyFill="1" applyBorder="1" applyAlignment="1">
      <alignment horizontal="center" vertical="center"/>
    </xf>
    <xf numFmtId="4" fontId="201" fillId="9" borderId="55" xfId="0" applyNumberFormat="1" applyFont="1" applyFill="1" applyBorder="1" applyAlignment="1">
      <alignment horizontal="center" vertical="center" wrapText="1"/>
    </xf>
    <xf numFmtId="0" fontId="203" fillId="104" borderId="54" xfId="0" applyFont="1" applyFill="1" applyBorder="1" applyAlignment="1">
      <alignment horizontal="center" vertical="center" wrapText="1"/>
    </xf>
    <xf numFmtId="0" fontId="200" fillId="105" borderId="54" xfId="0" applyFont="1" applyFill="1" applyBorder="1" applyAlignment="1">
      <alignment horizontal="center" vertical="center"/>
    </xf>
    <xf numFmtId="0" fontId="206" fillId="9" borderId="55" xfId="0" applyFont="1" applyFill="1" applyBorder="1" applyAlignment="1">
      <alignment horizontal="center" vertical="center"/>
    </xf>
    <xf numFmtId="3" fontId="201" fillId="9" borderId="55" xfId="0" applyNumberFormat="1" applyFont="1" applyFill="1" applyBorder="1" applyAlignment="1">
      <alignment horizontal="center" vertical="center" wrapText="1"/>
    </xf>
    <xf numFmtId="0" fontId="205" fillId="9" borderId="0" xfId="0" applyFont="1" applyFill="1" applyBorder="1" applyAlignment="1">
      <alignment horizontal="center" wrapText="1"/>
    </xf>
    <xf numFmtId="0" fontId="203" fillId="102" borderId="55" xfId="0" applyFont="1" applyFill="1" applyBorder="1" applyAlignment="1">
      <alignment horizontal="center" vertical="center" wrapText="1"/>
    </xf>
    <xf numFmtId="0" fontId="200" fillId="103" borderId="55" xfId="0" applyFont="1" applyFill="1" applyBorder="1" applyAlignment="1">
      <alignment horizontal="center" vertical="center"/>
    </xf>
    <xf numFmtId="0" fontId="201" fillId="103" borderId="55" xfId="0" applyFont="1" applyFill="1" applyBorder="1" applyAlignment="1">
      <alignment horizontal="center" vertical="center"/>
    </xf>
  </cellXfs>
  <cellStyles count="438">
    <cellStyle name="､@?E･ﾍｺﾞｸｹ､fLIST" xfId="77"/>
    <cellStyle name="､@ｯ・･ﾍｺﾞｸｹ､fLIST1" xfId="78"/>
    <cellStyle name="､@ｯ・･ﾍｺﾞｸｹ､fLISTL" xfId="79"/>
    <cellStyle name="､@ｯ・･ﾍｺﾞｸｹ､fLIST呃" xfId="80"/>
    <cellStyle name="､@ｯ・･ﾍｺﾞｸｹ､fLIST瑳" xfId="81"/>
    <cellStyle name="､@ｯ・065w3rdnew_065W (2)_065W (3)_065W (4)䝟" xfId="82"/>
    <cellStyle name="､@ｯ・065w3rdnewS" xfId="83"/>
    <cellStyle name="､@ｯ・065w3rdnew浩" xfId="84"/>
    <cellStyle name="､@ｯ・186w FINAL CAL (1213-FINAL)010110revise" xfId="85"/>
    <cellStyle name="､@ｯ・186w FINAL CAL (1213-FINAL)010111revise" xfId="86"/>
    <cellStyle name="､@ｯ・3RD-PRICE-LIST-0005 " xfId="87"/>
    <cellStyle name="､@ｯ・3RD-PRICE-LIST-0005_KZ TMV import (2)_" xfId="88"/>
    <cellStyle name="､@ｯ・3RD-QTY-CHECK-0006_TAM-QTY-CHECK-LIST_" xfId="89"/>
    <cellStyle name="､@ｯ・KZ to TMC 393-48" xfId="90"/>
    <cellStyle name="､@ｯ・tamﾞ" xfId="91"/>
    <cellStyle name="､@ｯ・TAM－VN(327N,Indirect) (1)Y-" xfId="92"/>
    <cellStyle name="､@ｯ・tam椠" xfId="93"/>
    <cellStyle name="､@ｯ・ｦUｰ熙ﾞｷ fL" xfId="94"/>
    <cellStyle name="??_kc-elec system check list" xfId="95"/>
    <cellStyle name="?@??_3RD-PRICE-LIST-0005_076W (2)_quotation" xfId="96"/>
    <cellStyle name="?@?·065w3rdnew_KZ TMV import (2)_" xfId="97"/>
    <cellStyle name="?@?·tam?" xfId="98"/>
    <cellStyle name="?W·_Sheet1??" xfId="99"/>
    <cellStyle name="?W・_Sheet1" xfId="100"/>
    <cellStyle name="¤@?E¥ÍºÞ¸¹¤fLIST" xfId="101"/>
    <cellStyle name="¤@¯E¦U°ê¤Þ· " xfId="102"/>
    <cellStyle name="¤@¯E¥ÍºÞ¸¹¤fLIST" xfId="103"/>
    <cellStyle name="¤@¯ë_065w3rdnew" xfId="104"/>
    <cellStyle name="•\¦Ï‚Ý‚ÌƒnƒCƒp[ƒŠƒ“ƒN" xfId="105"/>
    <cellStyle name="•\Ž¦Ï‚Ý‚ÌƒnƒCƒp[ƒŠƒ“ƒN" xfId="106"/>
    <cellStyle name="•W€_laroux" xfId="107"/>
    <cellStyle name="•W_laroux" xfId="108"/>
    <cellStyle name="æØè [0.00]_Sheet1" xfId="109"/>
    <cellStyle name="æØè_Sheet1" xfId="110"/>
    <cellStyle name="êÊ_EAX-A0495" xfId="111"/>
    <cellStyle name="ÊÝ [0.00]_Out-House(From AMI)" xfId="112"/>
    <cellStyle name="ÊÝ_Out-House(From AMI)" xfId="113"/>
    <cellStyle name="W?_Out-House(From AMI)" xfId="114"/>
    <cellStyle name="W_040W" xfId="115"/>
    <cellStyle name="0,0_x000d_&#10;NA_x000d_&#10;" xfId="116"/>
    <cellStyle name="20% - Accent1 2" xfId="19"/>
    <cellStyle name="20% - Accent1 2 2" xfId="117"/>
    <cellStyle name="20% - Accent1 3" xfId="118"/>
    <cellStyle name="20% - Accent2 2" xfId="20"/>
    <cellStyle name="20% - Accent2 2 2" xfId="119"/>
    <cellStyle name="20% - Accent2 3" xfId="120"/>
    <cellStyle name="20% - Accent3 2" xfId="21"/>
    <cellStyle name="20% - Accent3 2 2" xfId="121"/>
    <cellStyle name="20% - Accent3 3" xfId="122"/>
    <cellStyle name="20% - Accent4 2" xfId="22"/>
    <cellStyle name="20% - Accent4 2 2" xfId="123"/>
    <cellStyle name="20% - Accent4 3" xfId="124"/>
    <cellStyle name="20% - Accent5 2" xfId="23"/>
    <cellStyle name="20% - Accent5 2 2" xfId="125"/>
    <cellStyle name="20% - Accent5 3" xfId="126"/>
    <cellStyle name="20% - Accent6 2" xfId="24"/>
    <cellStyle name="20% - Accent6 2 2" xfId="127"/>
    <cellStyle name="20% - Accent6 3" xfId="128"/>
    <cellStyle name="20% - ส่วนที่ถูกเน้น1" xfId="129"/>
    <cellStyle name="20% - ส่วนที่ถูกเน้น2" xfId="130"/>
    <cellStyle name="20% - ส่วนที่ถูกเน้น3" xfId="131"/>
    <cellStyle name="20% - ส่วนที่ถูกเน้น4" xfId="132"/>
    <cellStyle name="20% - ส่วนที่ถูกเน้น5" xfId="133"/>
    <cellStyle name="20% - ส่วนที่ถูกเน้น6" xfId="134"/>
    <cellStyle name="40% - Accent1 2" xfId="25"/>
    <cellStyle name="40% - Accent1 2 2" xfId="135"/>
    <cellStyle name="40% - Accent1 3" xfId="136"/>
    <cellStyle name="40% - Accent2 2" xfId="26"/>
    <cellStyle name="40% - Accent2 2 2" xfId="137"/>
    <cellStyle name="40% - Accent2 3" xfId="138"/>
    <cellStyle name="40% - Accent3 2" xfId="27"/>
    <cellStyle name="40% - Accent3 2 2" xfId="139"/>
    <cellStyle name="40% - Accent3 3" xfId="140"/>
    <cellStyle name="40% - Accent4 2" xfId="28"/>
    <cellStyle name="40% - Accent4 2 2" xfId="141"/>
    <cellStyle name="40% - Accent4 3" xfId="142"/>
    <cellStyle name="40% - Accent5 2" xfId="29"/>
    <cellStyle name="40% - Accent5 2 2" xfId="143"/>
    <cellStyle name="40% - Accent5 3" xfId="144"/>
    <cellStyle name="40% - Accent6 2" xfId="30"/>
    <cellStyle name="40% - Accent6 2 2" xfId="145"/>
    <cellStyle name="40% - Accent6 3" xfId="146"/>
    <cellStyle name="40% - ส่วนที่ถูกเน้น1" xfId="147"/>
    <cellStyle name="40% - ส่วนที่ถูกเน้น2" xfId="148"/>
    <cellStyle name="40% - ส่วนที่ถูกเน้น3" xfId="149"/>
    <cellStyle name="40% - ส่วนที่ถูกเน้น4" xfId="150"/>
    <cellStyle name="40% - ส่วนที่ถูกเน้น5" xfId="151"/>
    <cellStyle name="40% - ส่วนที่ถูกเน้น6" xfId="152"/>
    <cellStyle name="60% - Accent1 2" xfId="31"/>
    <cellStyle name="60% - Accent1 3" xfId="153"/>
    <cellStyle name="60% - Accent2 2" xfId="32"/>
    <cellStyle name="60% - Accent2 3" xfId="154"/>
    <cellStyle name="60% - Accent3 2" xfId="33"/>
    <cellStyle name="60% - Accent3 3" xfId="155"/>
    <cellStyle name="60% - Accent4 2" xfId="34"/>
    <cellStyle name="60% - Accent5 2" xfId="35"/>
    <cellStyle name="60% - Accent5 3" xfId="156"/>
    <cellStyle name="60% - Accent6 2" xfId="36"/>
    <cellStyle name="60% - Accent6 3" xfId="157"/>
    <cellStyle name="60% - ส่วนที่ถูกเน้น1" xfId="158"/>
    <cellStyle name="60% - ส่วนที่ถูกเน้น2" xfId="159"/>
    <cellStyle name="60% - ส่วนที่ถูกเน้น3" xfId="160"/>
    <cellStyle name="60% - ส่วนที่ถูกเน้น4" xfId="161"/>
    <cellStyle name="60% - ส่วนที่ถูกเน้น5" xfId="162"/>
    <cellStyle name="60% - ส่วนที่ถูกเน้น6" xfId="163"/>
    <cellStyle name="75" xfId="420"/>
    <cellStyle name="à¤Ã×èÍ§ËÁÒÂ¨ØÅÀÒ¤ [0]_Excel_MD97DL" xfId="164"/>
    <cellStyle name="à¤Ã×èÍ§ËÁÒÂ¨ØÅÀÒ¤_Excel_MD97DL" xfId="165"/>
    <cellStyle name="à¤Ã×èÍ§ËÁÒÂÊ¡ØÅà§Ô¹ [0]_Excel_MD97DL" xfId="166"/>
    <cellStyle name="à¤Ã×èÍ§ËÁÒÂÊ¡ØÅà§Ô¹_Excel_MD97DL" xfId="167"/>
    <cellStyle name="Accent1 2" xfId="37"/>
    <cellStyle name="Accent1 3" xfId="168"/>
    <cellStyle name="Accent2 2" xfId="38"/>
    <cellStyle name="Accent2 3" xfId="169"/>
    <cellStyle name="Accent3 2" xfId="39"/>
    <cellStyle name="Accent3 3" xfId="170"/>
    <cellStyle name="Accent4 2" xfId="40"/>
    <cellStyle name="Accent4 3" xfId="171"/>
    <cellStyle name="Accent5 2" xfId="41"/>
    <cellStyle name="Accent5 3" xfId="172"/>
    <cellStyle name="Accent6 2" xfId="42"/>
    <cellStyle name="Accent6 3" xfId="173"/>
    <cellStyle name="AeE­ [0]_INQUIRY ¿μ¾÷AßAø " xfId="174"/>
    <cellStyle name="AeE­_INQUIRY ¿μ¾÷AßAø " xfId="175"/>
    <cellStyle name="AÞ¸¶ [0]_INQUIRY ¿?¾÷AßAø " xfId="176"/>
    <cellStyle name="AÞ¸¶_INQUIRY ¿?¾÷AßAø " xfId="177"/>
    <cellStyle name="Bad 2" xfId="43"/>
    <cellStyle name="Bad 3" xfId="178"/>
    <cellStyle name="C?AØ_¿?¾÷CoE² " xfId="179"/>
    <cellStyle name="C￥AØ_¿μ¾÷CoE² " xfId="180"/>
    <cellStyle name="Calculation 2" xfId="44"/>
    <cellStyle name="Calculation 3" xfId="181"/>
    <cellStyle name="CCS_Normal" xfId="182"/>
    <cellStyle name="Check Cell 2" xfId="45"/>
    <cellStyle name="Check Cell 3" xfId="183"/>
    <cellStyle name="Comma  - Style1" xfId="184"/>
    <cellStyle name="Comma 10" xfId="185"/>
    <cellStyle name="Comma 11" xfId="432"/>
    <cellStyle name="Comma 2" xfId="3"/>
    <cellStyle name="Comma 2 2" xfId="46"/>
    <cellStyle name="Comma 2 2 2" xfId="186"/>
    <cellStyle name="Comma 2 2 3" xfId="187"/>
    <cellStyle name="Comma 2 2 4" xfId="419"/>
    <cellStyle name="Comma 2 2 5" xfId="433"/>
    <cellStyle name="Comma 2 2 6" xfId="434"/>
    <cellStyle name="Comma 2 3" xfId="74"/>
    <cellStyle name="Comma 2 4" xfId="188"/>
    <cellStyle name="Comma 2 5" xfId="189"/>
    <cellStyle name="Comma 2 6" xfId="190"/>
    <cellStyle name="Comma 2 7" xfId="191"/>
    <cellStyle name="Comma 2 8" xfId="435"/>
    <cellStyle name="Comma 3" xfId="4"/>
    <cellStyle name="Comma 3 2" xfId="5"/>
    <cellStyle name="Comma 3 2 2" xfId="47"/>
    <cellStyle name="Comma 3 3" xfId="192"/>
    <cellStyle name="Comma 3 4" xfId="193"/>
    <cellStyle name="Comma 3 5" xfId="436"/>
    <cellStyle name="Comma 4" xfId="6"/>
    <cellStyle name="Comma 4 2" xfId="194"/>
    <cellStyle name="Comma 5" xfId="15"/>
    <cellStyle name="Comma 6" xfId="48"/>
    <cellStyle name="Comma 7" xfId="76"/>
    <cellStyle name="Comma 8" xfId="195"/>
    <cellStyle name="Comma 9" xfId="196"/>
    <cellStyle name="comma zerodec" xfId="197"/>
    <cellStyle name="comma zerodec 2" xfId="198"/>
    <cellStyle name="comma zerodec 3" xfId="199"/>
    <cellStyle name="Comma0" xfId="200"/>
    <cellStyle name="Curren - Style3" xfId="201"/>
    <cellStyle name="Curren - Style4" xfId="202"/>
    <cellStyle name="Currency 2" xfId="203"/>
    <cellStyle name="Currency0" xfId="204"/>
    <cellStyle name="Currency1" xfId="205"/>
    <cellStyle name="Currency1 2" xfId="206"/>
    <cellStyle name="Currency1 3" xfId="207"/>
    <cellStyle name="Date" xfId="208"/>
    <cellStyle name="Dollar (zero dec)" xfId="209"/>
    <cellStyle name="Dollar (zero dec) 2" xfId="210"/>
    <cellStyle name="Dollar (zero dec) 3" xfId="211"/>
    <cellStyle name="Excel Built-in Normal" xfId="212"/>
    <cellStyle name="Excel Built-in Normal 2" xfId="213"/>
    <cellStyle name="Explanatory Text 2" xfId="49"/>
    <cellStyle name="Explanatory Text 3" xfId="214"/>
    <cellStyle name="Fixed" xfId="215"/>
    <cellStyle name="ƒnƒCƒp[ƒŠƒ“ƒN" xfId="216"/>
    <cellStyle name="Good 2" xfId="50"/>
    <cellStyle name="Good 3" xfId="217"/>
    <cellStyle name="Grey" xfId="218"/>
    <cellStyle name="Header1" xfId="219"/>
    <cellStyle name="Header2" xfId="220"/>
    <cellStyle name="Heading 1 2" xfId="51"/>
    <cellStyle name="Heading 1 3" xfId="221"/>
    <cellStyle name="Heading 2 2" xfId="52"/>
    <cellStyle name="Heading 2 3" xfId="222"/>
    <cellStyle name="Heading 3 2" xfId="53"/>
    <cellStyle name="Heading 3 3" xfId="223"/>
    <cellStyle name="Heading 4 2" xfId="54"/>
    <cellStyle name="Heading 4 3" xfId="224"/>
    <cellStyle name="HEADING1 1" xfId="225"/>
    <cellStyle name="HEADING2" xfId="226"/>
    <cellStyle name="Hyperlink 2" xfId="55"/>
    <cellStyle name="Hyperlink 3" xfId="227"/>
    <cellStyle name="Input [yellow]" xfId="228"/>
    <cellStyle name="Input 10" xfId="229"/>
    <cellStyle name="Input 11" xfId="230"/>
    <cellStyle name="Input 12" xfId="231"/>
    <cellStyle name="Input 13" xfId="232"/>
    <cellStyle name="Input 14" xfId="233"/>
    <cellStyle name="Input 15" xfId="234"/>
    <cellStyle name="Input 16" xfId="235"/>
    <cellStyle name="Input 17" xfId="236"/>
    <cellStyle name="Input 18" xfId="237"/>
    <cellStyle name="Input 19" xfId="238"/>
    <cellStyle name="Input 2" xfId="56"/>
    <cellStyle name="Input 20" xfId="239"/>
    <cellStyle name="Input 21" xfId="240"/>
    <cellStyle name="Input 22" xfId="241"/>
    <cellStyle name="Input 3" xfId="242"/>
    <cellStyle name="Input 4" xfId="243"/>
    <cellStyle name="Input 5" xfId="244"/>
    <cellStyle name="Input 6" xfId="245"/>
    <cellStyle name="Input 7" xfId="246"/>
    <cellStyle name="Input 8" xfId="247"/>
    <cellStyle name="Input 9" xfId="248"/>
    <cellStyle name="Linked Cell 2" xfId="57"/>
    <cellStyle name="Linked Cell 3" xfId="249"/>
    <cellStyle name="Milliers [0]_AR1194" xfId="250"/>
    <cellStyle name="Milliers_AR1194" xfId="251"/>
    <cellStyle name="Monétaire [0]_AR1194" xfId="252"/>
    <cellStyle name="Monétaire_AR1194" xfId="253"/>
    <cellStyle name="Mon騁aire [0]_AR1194U" xfId="254"/>
    <cellStyle name="Mon騁aire_AR11941" xfId="255"/>
    <cellStyle name="Neutral 2" xfId="58"/>
    <cellStyle name="Neutral 3" xfId="256"/>
    <cellStyle name="New Times Roman" xfId="257"/>
    <cellStyle name="no dec" xfId="258"/>
    <cellStyle name="Normal - Style1" xfId="259"/>
    <cellStyle name="Normal - Style5" xfId="260"/>
    <cellStyle name="Normal 10" xfId="72"/>
    <cellStyle name="Normal 10 2" xfId="261"/>
    <cellStyle name="Normal 10 3" xfId="427"/>
    <cellStyle name="Normal 11" xfId="73"/>
    <cellStyle name="Normal 11 2" xfId="262"/>
    <cellStyle name="Normal 12" xfId="263"/>
    <cellStyle name="Normal 12 2" xfId="264"/>
    <cellStyle name="Normal 13" xfId="265"/>
    <cellStyle name="Normal 13 2" xfId="266"/>
    <cellStyle name="Normal 14" xfId="267"/>
    <cellStyle name="Normal 14 2" xfId="268"/>
    <cellStyle name="Normal 15" xfId="269"/>
    <cellStyle name="Normal 15 2" xfId="270"/>
    <cellStyle name="Normal 16" xfId="271"/>
    <cellStyle name="Normal 16 2" xfId="272"/>
    <cellStyle name="Normal 17" xfId="273"/>
    <cellStyle name="Normal 17 2" xfId="274"/>
    <cellStyle name="Normal 18" xfId="275"/>
    <cellStyle name="Normal 18 2" xfId="276"/>
    <cellStyle name="Normal 19" xfId="277"/>
    <cellStyle name="Normal 2" xfId="1"/>
    <cellStyle name="Normal 2 2" xfId="7"/>
    <cellStyle name="Normal 2 2 2" xfId="59"/>
    <cellStyle name="Normal 2 2 3" xfId="278"/>
    <cellStyle name="Normal 2 2 4" xfId="418"/>
    <cellStyle name="Normal 2 3" xfId="8"/>
    <cellStyle name="Normal 2 4" xfId="13"/>
    <cellStyle name="Normal 2 4 2" xfId="279"/>
    <cellStyle name="Normal 2 4 2 2" xfId="280"/>
    <cellStyle name="Normal 2 4 3" xfId="281"/>
    <cellStyle name="Normal 2 5" xfId="60"/>
    <cellStyle name="Normal 2 5 2" xfId="61"/>
    <cellStyle name="Normal 2 6" xfId="282"/>
    <cellStyle name="Normal 2_ฝ่ายธุรกิจสถาบันการเงิน" xfId="283"/>
    <cellStyle name="Normal 20" xfId="284"/>
    <cellStyle name="Normal 21" xfId="285"/>
    <cellStyle name="Normal 22" xfId="286"/>
    <cellStyle name="Normal 23" xfId="287"/>
    <cellStyle name="Normal 24" xfId="288"/>
    <cellStyle name="Normal 25" xfId="289"/>
    <cellStyle name="Normal 26" xfId="290"/>
    <cellStyle name="Normal 27" xfId="291"/>
    <cellStyle name="Normal 28" xfId="292"/>
    <cellStyle name="Normal 29" xfId="293"/>
    <cellStyle name="Normal 3" xfId="2"/>
    <cellStyle name="Normal 3 2" xfId="9"/>
    <cellStyle name="Normal 3 3" xfId="10"/>
    <cellStyle name="Normal 3 3 2" xfId="62"/>
    <cellStyle name="Normal 3 4" xfId="294"/>
    <cellStyle name="Normal 3 5" xfId="295"/>
    <cellStyle name="Normal 30" xfId="296"/>
    <cellStyle name="Normal 31" xfId="297"/>
    <cellStyle name="Normal 32" xfId="298"/>
    <cellStyle name="Normal 32 2" xfId="299"/>
    <cellStyle name="Normal 33" xfId="300"/>
    <cellStyle name="Normal 34" xfId="301"/>
    <cellStyle name="Normal 34 2" xfId="302"/>
    <cellStyle name="Normal 34 3" xfId="303"/>
    <cellStyle name="Normal 34 4" xfId="304"/>
    <cellStyle name="Normal 34 5" xfId="305"/>
    <cellStyle name="Normal 35" xfId="306"/>
    <cellStyle name="Normal 36" xfId="307"/>
    <cellStyle name="Normal 37" xfId="308"/>
    <cellStyle name="Normal 38" xfId="309"/>
    <cellStyle name="Normal 39" xfId="310"/>
    <cellStyle name="Normal 4" xfId="11"/>
    <cellStyle name="Normal 4 2" xfId="311"/>
    <cellStyle name="Normal 4 3" xfId="312"/>
    <cellStyle name="Normal 4 4" xfId="313"/>
    <cellStyle name="Normal 40" xfId="314"/>
    <cellStyle name="Normal 41" xfId="315"/>
    <cellStyle name="Normal 42" xfId="316"/>
    <cellStyle name="Normal 43" xfId="317"/>
    <cellStyle name="Normal 44" xfId="430"/>
    <cellStyle name="Normal 5" xfId="14"/>
    <cellStyle name="Normal 5 2" xfId="16"/>
    <cellStyle name="Normal 5 3" xfId="318"/>
    <cellStyle name="Normal 6" xfId="17"/>
    <cellStyle name="Normal 6 2" xfId="18"/>
    <cellStyle name="Normal 6 2 2" xfId="319"/>
    <cellStyle name="Normal 6 3" xfId="75"/>
    <cellStyle name="Normal 6 3 2" xfId="431"/>
    <cellStyle name="Normal 7" xfId="63"/>
    <cellStyle name="Normal 7 2" xfId="320"/>
    <cellStyle name="Normal 7 3" xfId="428"/>
    <cellStyle name="Normal 7 3 2" xfId="429"/>
    <cellStyle name="Normal 8" xfId="64"/>
    <cellStyle name="Normal 8 2" xfId="321"/>
    <cellStyle name="Normal 9" xfId="65"/>
    <cellStyle name="Normal 9 2" xfId="322"/>
    <cellStyle name="Note 2" xfId="66"/>
    <cellStyle name="Note 2 2" xfId="323"/>
    <cellStyle name="Note 2 3" xfId="324"/>
    <cellStyle name="Note 3" xfId="325"/>
    <cellStyle name="Œ…‹æØ‚è [0.00]_laroux" xfId="326"/>
    <cellStyle name="Œ…‹æØ‚è_laroux" xfId="327"/>
    <cellStyle name="Output 2" xfId="67"/>
    <cellStyle name="Output 3" xfId="328"/>
    <cellStyle name="Percent [2]" xfId="329"/>
    <cellStyle name="Percent 10" xfId="330"/>
    <cellStyle name="Percent 11" xfId="331"/>
    <cellStyle name="Percent 12" xfId="332"/>
    <cellStyle name="Percent 13" xfId="333"/>
    <cellStyle name="Percent 14" xfId="334"/>
    <cellStyle name="Percent 15" xfId="335"/>
    <cellStyle name="Percent 16" xfId="336"/>
    <cellStyle name="Percent 17" xfId="337"/>
    <cellStyle name="Percent 18" xfId="338"/>
    <cellStyle name="Percent 19" xfId="339"/>
    <cellStyle name="Percent 2" xfId="12"/>
    <cellStyle name="Percent 2 2" xfId="340"/>
    <cellStyle name="Percent 2 2 2" xfId="341"/>
    <cellStyle name="Percent 2 3" xfId="342"/>
    <cellStyle name="Percent 2 4" xfId="343"/>
    <cellStyle name="Percent 2 5" xfId="437"/>
    <cellStyle name="Percent 20" xfId="344"/>
    <cellStyle name="Percent 21" xfId="345"/>
    <cellStyle name="Percent 22" xfId="346"/>
    <cellStyle name="Percent 23" xfId="347"/>
    <cellStyle name="Percent 24" xfId="348"/>
    <cellStyle name="Percent 25" xfId="349"/>
    <cellStyle name="Percent 26" xfId="350"/>
    <cellStyle name="Percent 27" xfId="351"/>
    <cellStyle name="Percent 28" xfId="352"/>
    <cellStyle name="Percent 28 2" xfId="353"/>
    <cellStyle name="Percent 29" xfId="354"/>
    <cellStyle name="Percent 3" xfId="68"/>
    <cellStyle name="Percent 30" xfId="355"/>
    <cellStyle name="Percent 31" xfId="356"/>
    <cellStyle name="Percent 4" xfId="357"/>
    <cellStyle name="Percent 5" xfId="358"/>
    <cellStyle name="Percent 6" xfId="359"/>
    <cellStyle name="Percent 7" xfId="360"/>
    <cellStyle name="Percent 8" xfId="361"/>
    <cellStyle name="Percent 9" xfId="362"/>
    <cellStyle name="PERCENTAGE" xfId="363"/>
    <cellStyle name="PSChar" xfId="364"/>
    <cellStyle name="PSDate" xfId="365"/>
    <cellStyle name="PSDec" xfId="366"/>
    <cellStyle name="PSHeading" xfId="367"/>
    <cellStyle name="PSInt" xfId="368"/>
    <cellStyle name="PSSpacer" xfId="369"/>
    <cellStyle name="Quantity" xfId="370"/>
    <cellStyle name="Title 2" xfId="69"/>
    <cellStyle name="Title 3" xfId="371"/>
    <cellStyle name="Total 2" xfId="70"/>
    <cellStyle name="Total 3" xfId="372"/>
    <cellStyle name="Warning Text 2" xfId="71"/>
    <cellStyle name="Warning Text 3" xfId="373"/>
    <cellStyle name="ｼﾐｷﾇ_Sheet1" xfId="374"/>
    <cellStyle name="การคำนวณ" xfId="375"/>
    <cellStyle name="ข้อความเตือน" xfId="376"/>
    <cellStyle name="ข้อความอธิบาย" xfId="377"/>
    <cellStyle name="ชื่อเรื่อง" xfId="378"/>
    <cellStyle name="เซลล์ตรวจสอบ" xfId="379"/>
    <cellStyle name="เซลล์ที่มีการเชื่อมโยง" xfId="380"/>
    <cellStyle name="ดี" xfId="381"/>
    <cellStyle name="น้บะภฒ_95" xfId="421"/>
    <cellStyle name="ปกติ" xfId="0" builtinId="0"/>
    <cellStyle name="ป้อนค่า" xfId="382"/>
    <cellStyle name="ปานกลาง" xfId="383"/>
    <cellStyle name="ผลรวม" xfId="384"/>
    <cellStyle name="แย่" xfId="385"/>
    <cellStyle name="ฤธถ [0]_95" xfId="422"/>
    <cellStyle name="ฤธถ_95" xfId="423"/>
    <cellStyle name="ล๋ศญ [0]_95" xfId="424"/>
    <cellStyle name="ล๋ศญ_95" xfId="425"/>
    <cellStyle name="วฅมุ_4ฟ๙ฝวภ๛" xfId="426"/>
    <cellStyle name="ส่วนที่ถูกเน้น1" xfId="386"/>
    <cellStyle name="ส่วนที่ถูกเน้น2" xfId="387"/>
    <cellStyle name="ส่วนที่ถูกเน้น3" xfId="388"/>
    <cellStyle name="ส่วนที่ถูกเน้น4" xfId="389"/>
    <cellStyle name="ส่วนที่ถูกเน้น5" xfId="390"/>
    <cellStyle name="ส่วนที่ถูกเน้น6" xfId="391"/>
    <cellStyle name="แสดงผล" xfId="392"/>
    <cellStyle name="หมายเหตุ" xfId="393"/>
    <cellStyle name="หมายเหตุ 2" xfId="394"/>
    <cellStyle name="หัวเรื่อง 1" xfId="395"/>
    <cellStyle name="หัวเรื่อง 2" xfId="396"/>
    <cellStyle name="หัวเรื่อง 3" xfId="397"/>
    <cellStyle name="หัวเรื่อง 4" xfId="398"/>
    <cellStyle name="똿뗦먛귟 [0.00]_PRODUCT DETAIL Q1" xfId="399"/>
    <cellStyle name="똿뗦먛귟_PRODUCT DETAIL Q1" xfId="400"/>
    <cellStyle name="믅됞 [0.00]_PRODUCT DETAIL Q1" xfId="401"/>
    <cellStyle name="믅됞_PRODUCT DETAIL Q1" xfId="402"/>
    <cellStyle name="백분율_HOBONG" xfId="403"/>
    <cellStyle name="뷭?_BOOKSHIP" xfId="404"/>
    <cellStyle name="콤마 [0]_1202" xfId="405"/>
    <cellStyle name="콤마_1202" xfId="406"/>
    <cellStyle name="통화 [0]_1202" xfId="407"/>
    <cellStyle name="통화_1202" xfId="408"/>
    <cellStyle name="표준_(정보부문)월별인원계획" xfId="409"/>
    <cellStyle name="一般_185W(020612)" xfId="410"/>
    <cellStyle name="数値" xfId="411"/>
    <cellStyle name="桁区切り [0.00]_~0041386" xfId="412"/>
    <cellStyle name="桁区切り_~0041386" xfId="413"/>
    <cellStyle name="標?_Out-House(From AMI)o" xfId="414"/>
    <cellStyle name="標準_~0041386" xfId="415"/>
    <cellStyle name="通貨 [0.00]_~0041386" xfId="416"/>
    <cellStyle name="通貨_~0041386" xfId="417"/>
  </cellStyles>
  <dxfs count="0"/>
  <tableStyles count="0" defaultTableStyle="TableStyleMedium2" defaultPivotStyle="PivotStyleLight16"/>
  <colors>
    <mruColors>
      <color rgb="FF0000FF"/>
      <color rgb="FF1F497D"/>
      <color rgb="FFFFFF99"/>
      <color rgb="FFFFFFCC"/>
      <color rgb="FF66FFFF"/>
      <color rgb="FFD9D9FF"/>
      <color rgb="FFCCCCFF"/>
      <color rgb="FFFFFFFF"/>
      <color rgb="FF66CCFF"/>
      <color rgb="FF66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13" Type="http://schemas.openxmlformats.org/officeDocument/2006/relationships/image" Target="../media/image58.png"/><Relationship Id="rId3" Type="http://schemas.openxmlformats.org/officeDocument/2006/relationships/image" Target="../media/image13.jpeg"/><Relationship Id="rId7" Type="http://schemas.openxmlformats.org/officeDocument/2006/relationships/image" Target="../media/image8.jpeg"/><Relationship Id="rId12" Type="http://schemas.openxmlformats.org/officeDocument/2006/relationships/image" Target="../media/image57.emf"/><Relationship Id="rId2" Type="http://schemas.openxmlformats.org/officeDocument/2006/relationships/image" Target="../media/image20.jpeg"/><Relationship Id="rId16" Type="http://schemas.openxmlformats.org/officeDocument/2006/relationships/image" Target="../media/image61.png"/><Relationship Id="rId1" Type="http://schemas.openxmlformats.org/officeDocument/2006/relationships/image" Target="../media/image1.png"/><Relationship Id="rId6" Type="http://schemas.openxmlformats.org/officeDocument/2006/relationships/image" Target="../media/image21.jpeg"/><Relationship Id="rId11" Type="http://schemas.openxmlformats.org/officeDocument/2006/relationships/image" Target="../media/image56.png"/><Relationship Id="rId5" Type="http://schemas.openxmlformats.org/officeDocument/2006/relationships/image" Target="../media/image4.gif"/><Relationship Id="rId15" Type="http://schemas.openxmlformats.org/officeDocument/2006/relationships/image" Target="../media/image60.png"/><Relationship Id="rId10" Type="http://schemas.openxmlformats.org/officeDocument/2006/relationships/image" Target="../media/image55.jpeg"/><Relationship Id="rId4" Type="http://schemas.openxmlformats.org/officeDocument/2006/relationships/image" Target="../media/image14.jpeg"/><Relationship Id="rId9" Type="http://schemas.openxmlformats.org/officeDocument/2006/relationships/image" Target="../media/image54.emf"/><Relationship Id="rId14" Type="http://schemas.openxmlformats.org/officeDocument/2006/relationships/image" Target="../media/image5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3.emf"/><Relationship Id="rId1" Type="http://schemas.openxmlformats.org/officeDocument/2006/relationships/image" Target="../media/image1.png"/><Relationship Id="rId5" Type="http://schemas.openxmlformats.org/officeDocument/2006/relationships/image" Target="../media/image66.emf"/><Relationship Id="rId4" Type="http://schemas.openxmlformats.org/officeDocument/2006/relationships/image" Target="../media/image65.emf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2.gif"/><Relationship Id="rId13" Type="http://schemas.openxmlformats.org/officeDocument/2006/relationships/image" Target="../media/image76.gif"/><Relationship Id="rId3" Type="http://schemas.openxmlformats.org/officeDocument/2006/relationships/image" Target="../media/image68.jpeg"/><Relationship Id="rId7" Type="http://schemas.openxmlformats.org/officeDocument/2006/relationships/image" Target="../media/image71.emf"/><Relationship Id="rId12" Type="http://schemas.openxmlformats.org/officeDocument/2006/relationships/image" Target="../media/image75.gif"/><Relationship Id="rId2" Type="http://schemas.openxmlformats.org/officeDocument/2006/relationships/image" Target="../media/image67.jpeg"/><Relationship Id="rId1" Type="http://schemas.openxmlformats.org/officeDocument/2006/relationships/image" Target="../media/image4.gif"/><Relationship Id="rId6" Type="http://schemas.openxmlformats.org/officeDocument/2006/relationships/image" Target="../media/image70.png"/><Relationship Id="rId11" Type="http://schemas.openxmlformats.org/officeDocument/2006/relationships/image" Target="../media/image74.gif"/><Relationship Id="rId5" Type="http://schemas.openxmlformats.org/officeDocument/2006/relationships/image" Target="../media/image69.jpeg"/><Relationship Id="rId15" Type="http://schemas.openxmlformats.org/officeDocument/2006/relationships/image" Target="../media/image1.png"/><Relationship Id="rId10" Type="http://schemas.openxmlformats.org/officeDocument/2006/relationships/image" Target="../media/image73.gif"/><Relationship Id="rId4" Type="http://schemas.openxmlformats.org/officeDocument/2006/relationships/image" Target="../media/image7.jpeg"/><Relationship Id="rId9" Type="http://schemas.openxmlformats.org/officeDocument/2006/relationships/image" Target="../media/image10.gif"/><Relationship Id="rId14" Type="http://schemas.openxmlformats.org/officeDocument/2006/relationships/image" Target="../media/image77.gi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13" Type="http://schemas.openxmlformats.org/officeDocument/2006/relationships/image" Target="../media/image15.png"/><Relationship Id="rId3" Type="http://schemas.openxmlformats.org/officeDocument/2006/relationships/image" Target="../media/image6.jpeg"/><Relationship Id="rId7" Type="http://schemas.openxmlformats.org/officeDocument/2006/relationships/image" Target="../media/image10.gif"/><Relationship Id="rId12" Type="http://schemas.openxmlformats.org/officeDocument/2006/relationships/image" Target="../media/image14.jpeg"/><Relationship Id="rId17" Type="http://schemas.openxmlformats.org/officeDocument/2006/relationships/image" Target="../media/image19.png"/><Relationship Id="rId2" Type="http://schemas.openxmlformats.org/officeDocument/2006/relationships/image" Target="../media/image5.jpeg"/><Relationship Id="rId16" Type="http://schemas.openxmlformats.org/officeDocument/2006/relationships/image" Target="../media/image18.jpeg"/><Relationship Id="rId1" Type="http://schemas.openxmlformats.org/officeDocument/2006/relationships/image" Target="../media/image4.gif"/><Relationship Id="rId6" Type="http://schemas.openxmlformats.org/officeDocument/2006/relationships/image" Target="../media/image9.png"/><Relationship Id="rId11" Type="http://schemas.openxmlformats.org/officeDocument/2006/relationships/image" Target="../media/image13.jpeg"/><Relationship Id="rId5" Type="http://schemas.openxmlformats.org/officeDocument/2006/relationships/image" Target="../media/image8.jpeg"/><Relationship Id="rId15" Type="http://schemas.openxmlformats.org/officeDocument/2006/relationships/image" Target="../media/image17.emf"/><Relationship Id="rId10" Type="http://schemas.openxmlformats.org/officeDocument/2006/relationships/image" Target="../media/image12.jpeg"/><Relationship Id="rId4" Type="http://schemas.openxmlformats.org/officeDocument/2006/relationships/image" Target="../media/image7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21.jpeg"/><Relationship Id="rId7" Type="http://schemas.openxmlformats.org/officeDocument/2006/relationships/image" Target="../media/image22.jpeg"/><Relationship Id="rId2" Type="http://schemas.openxmlformats.org/officeDocument/2006/relationships/image" Target="../media/image20.jpeg"/><Relationship Id="rId1" Type="http://schemas.openxmlformats.org/officeDocument/2006/relationships/image" Target="../media/image4.gif"/><Relationship Id="rId6" Type="http://schemas.openxmlformats.org/officeDocument/2006/relationships/image" Target="../media/image13.jpeg"/><Relationship Id="rId5" Type="http://schemas.openxmlformats.org/officeDocument/2006/relationships/image" Target="../media/image1.png"/><Relationship Id="rId10" Type="http://schemas.openxmlformats.org/officeDocument/2006/relationships/image" Target="../media/image19.png"/><Relationship Id="rId4" Type="http://schemas.openxmlformats.org/officeDocument/2006/relationships/image" Target="../media/image10.gif"/><Relationship Id="rId9" Type="http://schemas.openxmlformats.org/officeDocument/2006/relationships/image" Target="../media/image24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13" Type="http://schemas.openxmlformats.org/officeDocument/2006/relationships/image" Target="../media/image33.jpeg"/><Relationship Id="rId18" Type="http://schemas.openxmlformats.org/officeDocument/2006/relationships/image" Target="../media/image35.jpeg"/><Relationship Id="rId3" Type="http://schemas.openxmlformats.org/officeDocument/2006/relationships/image" Target="../media/image1.png"/><Relationship Id="rId7" Type="http://schemas.openxmlformats.org/officeDocument/2006/relationships/image" Target="../media/image28.jpeg"/><Relationship Id="rId12" Type="http://schemas.openxmlformats.org/officeDocument/2006/relationships/image" Target="../media/image32.jpeg"/><Relationship Id="rId17" Type="http://schemas.openxmlformats.org/officeDocument/2006/relationships/image" Target="../media/image24.emf"/><Relationship Id="rId2" Type="http://schemas.openxmlformats.org/officeDocument/2006/relationships/image" Target="../media/image10.gif"/><Relationship Id="rId16" Type="http://schemas.openxmlformats.org/officeDocument/2006/relationships/image" Target="../media/image34.png"/><Relationship Id="rId20" Type="http://schemas.openxmlformats.org/officeDocument/2006/relationships/image" Target="../media/image36.png"/><Relationship Id="rId1" Type="http://schemas.openxmlformats.org/officeDocument/2006/relationships/image" Target="../media/image25.jpeg"/><Relationship Id="rId6" Type="http://schemas.openxmlformats.org/officeDocument/2006/relationships/image" Target="../media/image27.jpeg"/><Relationship Id="rId11" Type="http://schemas.openxmlformats.org/officeDocument/2006/relationships/image" Target="../media/image31.png"/><Relationship Id="rId5" Type="http://schemas.openxmlformats.org/officeDocument/2006/relationships/image" Target="../media/image26.jpeg"/><Relationship Id="rId15" Type="http://schemas.openxmlformats.org/officeDocument/2006/relationships/image" Target="../media/image9.png"/><Relationship Id="rId10" Type="http://schemas.openxmlformats.org/officeDocument/2006/relationships/image" Target="../media/image30.jpeg"/><Relationship Id="rId19" Type="http://schemas.openxmlformats.org/officeDocument/2006/relationships/image" Target="../media/image19.png"/><Relationship Id="rId4" Type="http://schemas.openxmlformats.org/officeDocument/2006/relationships/image" Target="../media/image13.jpeg"/><Relationship Id="rId9" Type="http://schemas.openxmlformats.org/officeDocument/2006/relationships/image" Target="../media/image29.jpeg"/><Relationship Id="rId14" Type="http://schemas.openxmlformats.org/officeDocument/2006/relationships/image" Target="../media/image4.gi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jpeg"/><Relationship Id="rId2" Type="http://schemas.openxmlformats.org/officeDocument/2006/relationships/image" Target="../media/image1.png"/><Relationship Id="rId1" Type="http://schemas.openxmlformats.org/officeDocument/2006/relationships/image" Target="../media/image10.gif"/><Relationship Id="rId5" Type="http://schemas.openxmlformats.org/officeDocument/2006/relationships/image" Target="../media/image19.png"/><Relationship Id="rId4" Type="http://schemas.openxmlformats.org/officeDocument/2006/relationships/image" Target="../media/image24.emf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3.jpeg"/><Relationship Id="rId3" Type="http://schemas.openxmlformats.org/officeDocument/2006/relationships/image" Target="../media/image40.emf"/><Relationship Id="rId7" Type="http://schemas.openxmlformats.org/officeDocument/2006/relationships/image" Target="../media/image42.jpeg"/><Relationship Id="rId12" Type="http://schemas.openxmlformats.org/officeDocument/2006/relationships/image" Target="../media/image47.jpeg"/><Relationship Id="rId2" Type="http://schemas.openxmlformats.org/officeDocument/2006/relationships/image" Target="../media/image39.emf"/><Relationship Id="rId1" Type="http://schemas.openxmlformats.org/officeDocument/2006/relationships/image" Target="../media/image38.emf"/><Relationship Id="rId6" Type="http://schemas.openxmlformats.org/officeDocument/2006/relationships/image" Target="../media/image25.jpeg"/><Relationship Id="rId11" Type="http://schemas.openxmlformats.org/officeDocument/2006/relationships/image" Target="../media/image46.png"/><Relationship Id="rId5" Type="http://schemas.openxmlformats.org/officeDocument/2006/relationships/image" Target="../media/image41.jpeg"/><Relationship Id="rId10" Type="http://schemas.openxmlformats.org/officeDocument/2006/relationships/image" Target="../media/image45.png"/><Relationship Id="rId4" Type="http://schemas.openxmlformats.org/officeDocument/2006/relationships/image" Target="../media/image1.png"/><Relationship Id="rId9" Type="http://schemas.openxmlformats.org/officeDocument/2006/relationships/image" Target="../media/image44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31.png"/><Relationship Id="rId1" Type="http://schemas.openxmlformats.org/officeDocument/2006/relationships/image" Target="../media/image1.png"/><Relationship Id="rId6" Type="http://schemas.openxmlformats.org/officeDocument/2006/relationships/image" Target="../media/image52.png"/><Relationship Id="rId5" Type="http://schemas.openxmlformats.org/officeDocument/2006/relationships/image" Target="../media/image51.png"/><Relationship Id="rId4" Type="http://schemas.openxmlformats.org/officeDocument/2006/relationships/image" Target="../media/image5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804333</xdr:colOff>
      <xdr:row>1</xdr:row>
      <xdr:rowOff>254000</xdr:rowOff>
    </xdr:to>
    <xdr:grpSp>
      <xdr:nvGrpSpPr>
        <xdr:cNvPr id="10" name="Group 9"/>
        <xdr:cNvGrpSpPr/>
      </xdr:nvGrpSpPr>
      <xdr:grpSpPr>
        <a:xfrm>
          <a:off x="0" y="0"/>
          <a:ext cx="3026833" cy="762000"/>
          <a:chOff x="0" y="7976755"/>
          <a:chExt cx="6798857" cy="1560992"/>
        </a:xfrm>
      </xdr:grpSpPr>
      <xdr:sp macro="" textlink="">
        <xdr:nvSpPr>
          <xdr:cNvPr id="11" name="Snip Single Corner Rectangle 10"/>
          <xdr:cNvSpPr/>
        </xdr:nvSpPr>
        <xdr:spPr>
          <a:xfrm rot="10800000" flipH="1">
            <a:off x="0" y="7976755"/>
            <a:ext cx="6798857" cy="1560992"/>
          </a:xfrm>
          <a:prstGeom prst="snip1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12" name="TextBox 11"/>
          <xdr:cNvSpPr txBox="1"/>
        </xdr:nvSpPr>
        <xdr:spPr>
          <a:xfrm>
            <a:off x="1833960" y="8205788"/>
            <a:ext cx="4610357" cy="11187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th-TH" sz="2000" b="1">
                <a:solidFill>
                  <a:schemeClr val="bg1"/>
                </a:solidFill>
                <a:latin typeface="CordiaUPC" pitchFamily="34" charset="-34"/>
                <a:cs typeface="+mn-cs"/>
              </a:rPr>
              <a:t>เทเวศประกันภัย</a:t>
            </a:r>
          </a:p>
        </xdr:txBody>
      </xdr:sp>
      <xdr:pic>
        <xdr:nvPicPr>
          <xdr:cNvPr id="13" name="Picture 1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57076" y="8020253"/>
            <a:ext cx="1693719" cy="1515476"/>
          </a:xfrm>
          <a:prstGeom prst="rect">
            <a:avLst/>
          </a:prstGeom>
        </xdr:spPr>
      </xdr:pic>
    </xdr:grpSp>
    <xdr:clientData/>
  </xdr:twoCellAnchor>
  <xdr:oneCellAnchor>
    <xdr:from>
      <xdr:col>1</xdr:col>
      <xdr:colOff>899319</xdr:colOff>
      <xdr:row>0</xdr:row>
      <xdr:rowOff>43723</xdr:rowOff>
    </xdr:from>
    <xdr:ext cx="5090848" cy="663964"/>
    <xdr:sp macro="" textlink="">
      <xdr:nvSpPr>
        <xdr:cNvPr id="2" name="Rectangle 1"/>
        <xdr:cNvSpPr/>
      </xdr:nvSpPr>
      <xdr:spPr>
        <a:xfrm>
          <a:off x="3121819" y="43723"/>
          <a:ext cx="5090848" cy="66396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th-TH" sz="1800" b="1" cap="all" spc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reflection blurRad="12700" stA="28000" endPos="45000" dist="1000" dir="5400000" sy="-100000" algn="bl" rotWithShape="0"/>
              </a:effectLst>
            </a:rPr>
            <a:t>แนวทางในการพิจารณารับประกันภัยรถยนต์</a:t>
          </a:r>
        </a:p>
        <a:p>
          <a:pPr algn="ctr"/>
          <a:r>
            <a:rPr lang="th-TH" sz="18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reflection blurRad="12700" stA="28000" endPos="45000" dist="1000" dir="5400000" sy="-100000" algn="bl" rotWithShape="0"/>
              </a:effectLst>
            </a:rPr>
            <a:t>1 </a:t>
          </a:r>
          <a:r>
            <a:rPr lang="en-US" sz="18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th-TH" sz="18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reflection blurRad="12700" stA="28000" endPos="45000" dist="1000" dir="5400000" sy="-100000" algn="bl" rotWithShape="0"/>
              </a:effectLst>
            </a:rPr>
            <a:t>มีนาคม  2560</a:t>
          </a:r>
          <a:endParaRPr lang="th-TH" sz="1800" b="1" cap="all" spc="0">
            <a:ln w="9000" cmpd="sng">
              <a:solidFill>
                <a:schemeClr val="accent4">
                  <a:shade val="50000"/>
                  <a:satMod val="120000"/>
                </a:schemeClr>
              </a:solidFill>
              <a:prstDash val="solid"/>
            </a:ln>
            <a:solidFill>
              <a:srgbClr val="0000FF"/>
            </a:solidFill>
            <a:effectLst>
              <a:reflection blurRad="12700" stA="28000" endPos="45000" dist="1000" dir="5400000" sy="-100000" algn="bl" rotWithShape="0"/>
            </a:effectLst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237482</xdr:colOff>
      <xdr:row>0</xdr:row>
      <xdr:rowOff>91389</xdr:rowOff>
    </xdr:from>
    <xdr:ext cx="10097143" cy="1619252"/>
    <xdr:sp macro="" textlink="">
      <xdr:nvSpPr>
        <xdr:cNvPr id="62" name="Rectangle 61"/>
        <xdr:cNvSpPr/>
      </xdr:nvSpPr>
      <xdr:spPr>
        <a:xfrm>
          <a:off x="7071670" y="91389"/>
          <a:ext cx="10097143" cy="1619252"/>
        </a:xfrm>
        <a:prstGeom prst="rect">
          <a:avLst/>
        </a:prstGeom>
        <a:solidFill>
          <a:srgbClr val="66FFFF"/>
        </a:solidFill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en-US" sz="4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+mn-lt"/>
              <a:ea typeface="+mn-ea"/>
              <a:cs typeface="+mn-cs"/>
            </a:rPr>
            <a:t> </a:t>
          </a:r>
          <a:r>
            <a:rPr lang="th-TH" sz="4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+mn-lt"/>
              <a:ea typeface="+mn-ea"/>
              <a:cs typeface="+mn-cs"/>
            </a:rPr>
            <a:t>กระบะจดบรรทุก </a:t>
          </a:r>
          <a:r>
            <a:rPr lang="th-TH" sz="48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+mn-lt"/>
              <a:ea typeface="+mn-ea"/>
              <a:cs typeface="+mn-cs"/>
            </a:rPr>
            <a:t>(ไม่ต่อเติม) </a:t>
          </a:r>
          <a:endParaRPr lang="en-US" sz="4800" b="1" cap="none" spc="0" baseline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US" sz="4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</a:t>
          </a:r>
          <a:r>
            <a:rPr lang="th-TH" sz="40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อายุ</a:t>
          </a:r>
          <a:r>
            <a:rPr lang="en-US" sz="40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</a:t>
          </a:r>
          <a:r>
            <a:rPr lang="th-TH" sz="40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2</a:t>
          </a:r>
          <a:r>
            <a:rPr lang="en-US" sz="4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+mn-lt"/>
              <a:ea typeface="+mn-ea"/>
              <a:cs typeface="+mn-cs"/>
            </a:rPr>
            <a:t>-15</a:t>
          </a:r>
          <a:r>
            <a:rPr lang="th-TH" sz="4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+mn-lt"/>
              <a:ea typeface="+mn-ea"/>
              <a:cs typeface="+mn-cs"/>
            </a:rPr>
            <a:t> ปี</a:t>
          </a:r>
        </a:p>
      </xdr:txBody>
    </xdr:sp>
    <xdr:clientData/>
  </xdr:oneCellAnchor>
  <xdr:twoCellAnchor>
    <xdr:from>
      <xdr:col>0</xdr:col>
      <xdr:colOff>0</xdr:colOff>
      <xdr:row>0</xdr:row>
      <xdr:rowOff>-2</xdr:rowOff>
    </xdr:from>
    <xdr:to>
      <xdr:col>5</xdr:col>
      <xdr:colOff>271466</xdr:colOff>
      <xdr:row>2</xdr:row>
      <xdr:rowOff>1015531</xdr:rowOff>
    </xdr:to>
    <xdr:grpSp>
      <xdr:nvGrpSpPr>
        <xdr:cNvPr id="67" name="Group 66"/>
        <xdr:cNvGrpSpPr/>
      </xdr:nvGrpSpPr>
      <xdr:grpSpPr>
        <a:xfrm>
          <a:off x="0" y="-2"/>
          <a:ext cx="7101588" cy="1526631"/>
          <a:chOff x="0" y="7904246"/>
          <a:chExt cx="6465080" cy="1657350"/>
        </a:xfrm>
      </xdr:grpSpPr>
      <xdr:sp macro="" textlink="">
        <xdr:nvSpPr>
          <xdr:cNvPr id="68" name="Snip Single Corner Rectangle 67"/>
          <xdr:cNvSpPr/>
        </xdr:nvSpPr>
        <xdr:spPr>
          <a:xfrm rot="10800000" flipH="1">
            <a:off x="0" y="7904246"/>
            <a:ext cx="6256618" cy="1657350"/>
          </a:xfrm>
          <a:prstGeom prst="snip1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69" name="TextBox 68"/>
          <xdr:cNvSpPr txBox="1"/>
        </xdr:nvSpPr>
        <xdr:spPr>
          <a:xfrm>
            <a:off x="1722651" y="8238854"/>
            <a:ext cx="4742429" cy="11111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US" sz="4800" b="1">
                <a:solidFill>
                  <a:schemeClr val="bg1"/>
                </a:solidFill>
                <a:latin typeface="CordiaUPC" pitchFamily="34" charset="-34"/>
                <a:cs typeface="+mn-cs"/>
              </a:rPr>
              <a:t> </a:t>
            </a:r>
            <a:r>
              <a:rPr lang="en-US" sz="2400" b="1">
                <a:solidFill>
                  <a:schemeClr val="bg1"/>
                </a:solidFill>
                <a:latin typeface="Tahoma" pitchFamily="34" charset="0"/>
                <a:ea typeface="Tahoma" pitchFamily="34" charset="0"/>
                <a:cs typeface="Tahoma" pitchFamily="34" charset="0"/>
              </a:rPr>
              <a:t>NON_ISUZU_PICKUP_NOADD</a:t>
            </a:r>
            <a:endParaRPr lang="th-TH" sz="2400" b="1">
              <a:solidFill>
                <a:schemeClr val="bg1"/>
              </a:solidFill>
              <a:latin typeface="Tahoma" pitchFamily="34" charset="0"/>
              <a:ea typeface="Tahoma" pitchFamily="34" charset="0"/>
              <a:cs typeface="Tahoma" pitchFamily="34" charset="0"/>
            </a:endParaRPr>
          </a:p>
        </xdr:txBody>
      </xdr:sp>
      <xdr:pic>
        <xdr:nvPicPr>
          <xdr:cNvPr id="70" name="Picture 69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77931" y="8001155"/>
            <a:ext cx="1693719" cy="151547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15188</xdr:colOff>
      <xdr:row>3</xdr:row>
      <xdr:rowOff>23901</xdr:rowOff>
    </xdr:from>
    <xdr:to>
      <xdr:col>11</xdr:col>
      <xdr:colOff>1944000</xdr:colOff>
      <xdr:row>3</xdr:row>
      <xdr:rowOff>1055473</xdr:rowOff>
    </xdr:to>
    <xdr:sp macro="" textlink="">
      <xdr:nvSpPr>
        <xdr:cNvPr id="108" name="TextBox 107"/>
        <xdr:cNvSpPr txBox="1"/>
      </xdr:nvSpPr>
      <xdr:spPr>
        <a:xfrm>
          <a:off x="15188" y="28418698"/>
          <a:ext cx="16834150" cy="1031572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3200" b="1">
              <a:solidFill>
                <a:srgbClr val="0000FF"/>
              </a:solidFill>
            </a:rPr>
            <a:t>* </a:t>
          </a:r>
          <a:r>
            <a:rPr lang="th-TH" sz="2400" b="1">
              <a:solidFill>
                <a:srgbClr val="0000FF"/>
              </a:solidFill>
            </a:rPr>
            <a:t>อัตรา</a:t>
          </a:r>
          <a:r>
            <a:rPr lang="th-TH" sz="2400" b="1">
              <a:solidFill>
                <a:srgbClr val="0000FF"/>
              </a:solidFill>
              <a:latin typeface="+mn-lt"/>
              <a:ea typeface="+mn-ea"/>
              <a:cs typeface="+mn-cs"/>
            </a:rPr>
            <a:t>เบี้ยรถกระบะ</a:t>
          </a:r>
          <a:r>
            <a:rPr lang="th-TH" sz="2400" b="1" baseline="0">
              <a:solidFill>
                <a:srgbClr val="0000FF"/>
              </a:solidFill>
              <a:latin typeface="+mn-lt"/>
              <a:ea typeface="+mn-ea"/>
              <a:cs typeface="+mn-cs"/>
            </a:rPr>
            <a:t>จดบรรทุก ทุกยี่ห้อ(ไม่เกิน 4 ตัน)  </a:t>
          </a:r>
          <a:r>
            <a:rPr lang="th-TH" sz="24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ยกเว้น  </a:t>
          </a:r>
          <a:r>
            <a:rPr lang="en-US" sz="24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ISUZU</a:t>
          </a:r>
          <a:r>
            <a:rPr lang="th-TH" sz="2400" b="1" baseline="0">
              <a:solidFill>
                <a:srgbClr val="0000FF"/>
              </a:solidFill>
              <a:latin typeface="+mn-lt"/>
              <a:ea typeface="+mn-ea"/>
              <a:cs typeface="+mn-cs"/>
            </a:rPr>
            <a:t> </a:t>
          </a:r>
          <a:r>
            <a:rPr lang="th-TH" sz="2400" b="1">
              <a:solidFill>
                <a:srgbClr val="0000FF"/>
              </a:solidFill>
              <a:latin typeface="+mn-lt"/>
              <a:ea typeface="+mn-ea"/>
              <a:cs typeface="+mn-cs"/>
            </a:rPr>
            <a:t> </a:t>
          </a:r>
          <a:r>
            <a:rPr lang="th-TH" sz="2400" b="1" i="0" u="none">
              <a:solidFill>
                <a:srgbClr val="0000FF"/>
              </a:solidFill>
              <a:latin typeface="+mn-lt"/>
              <a:ea typeface="+mn-ea"/>
              <a:cs typeface="+mn-cs"/>
            </a:rPr>
            <a:t>เฉพาะ</a:t>
          </a:r>
          <a:r>
            <a:rPr lang="th-TH" sz="2400" b="1" i="0" u="sng">
              <a:solidFill>
                <a:srgbClr val="FF0000"/>
              </a:solidFill>
              <a:latin typeface="+mn-lt"/>
              <a:ea typeface="+mn-ea"/>
              <a:cs typeface="+mn-cs"/>
            </a:rPr>
            <a:t>ไม่ต่อเติม  </a:t>
          </a:r>
          <a:r>
            <a:rPr lang="th-TH" sz="2400" b="1" u="none" baseline="0">
              <a:solidFill>
                <a:srgbClr val="0000FF"/>
              </a:solidFill>
              <a:latin typeface="+mn-lt"/>
              <a:ea typeface="+mn-ea"/>
              <a:cs typeface="+mn-cs"/>
            </a:rPr>
            <a:t>ท้ายกระบะ</a:t>
          </a:r>
          <a:endParaRPr lang="th-TH" sz="2400" i="1" u="none">
            <a:solidFill>
              <a:srgbClr val="0000FF"/>
            </a:solidFill>
          </a:endParaRPr>
        </a:p>
      </xdr:txBody>
    </xdr:sp>
    <xdr:clientData/>
  </xdr:twoCellAnchor>
  <xdr:twoCellAnchor editAs="oneCell">
    <xdr:from>
      <xdr:col>0</xdr:col>
      <xdr:colOff>969232</xdr:colOff>
      <xdr:row>3</xdr:row>
      <xdr:rowOff>644868</xdr:rowOff>
    </xdr:from>
    <xdr:to>
      <xdr:col>1</xdr:col>
      <xdr:colOff>874606</xdr:colOff>
      <xdr:row>3</xdr:row>
      <xdr:rowOff>1547812</xdr:rowOff>
    </xdr:to>
    <xdr:pic>
      <xdr:nvPicPr>
        <xdr:cNvPr id="121" name="Picture 120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714" r="12501" b="-5280"/>
        <a:stretch/>
      </xdr:blipFill>
      <xdr:spPr>
        <a:xfrm>
          <a:off x="969232" y="2764181"/>
          <a:ext cx="1262687" cy="902944"/>
        </a:xfrm>
        <a:prstGeom prst="rect">
          <a:avLst/>
        </a:prstGeom>
      </xdr:spPr>
    </xdr:pic>
    <xdr:clientData/>
  </xdr:twoCellAnchor>
  <xdr:twoCellAnchor editAs="oneCell">
    <xdr:from>
      <xdr:col>1</xdr:col>
      <xdr:colOff>1648855</xdr:colOff>
      <xdr:row>3</xdr:row>
      <xdr:rowOff>595313</xdr:rowOff>
    </xdr:from>
    <xdr:to>
      <xdr:col>1</xdr:col>
      <xdr:colOff>2738437</xdr:colOff>
      <xdr:row>3</xdr:row>
      <xdr:rowOff>1487300</xdr:rowOff>
    </xdr:to>
    <xdr:pic>
      <xdr:nvPicPr>
        <xdr:cNvPr id="122" name="Picture 12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006168" y="2714626"/>
          <a:ext cx="1089582" cy="891987"/>
        </a:xfrm>
        <a:prstGeom prst="rect">
          <a:avLst/>
        </a:prstGeom>
      </xdr:spPr>
    </xdr:pic>
    <xdr:clientData/>
  </xdr:twoCellAnchor>
  <xdr:twoCellAnchor editAs="oneCell">
    <xdr:from>
      <xdr:col>2</xdr:col>
      <xdr:colOff>666749</xdr:colOff>
      <xdr:row>3</xdr:row>
      <xdr:rowOff>545756</xdr:rowOff>
    </xdr:from>
    <xdr:to>
      <xdr:col>2</xdr:col>
      <xdr:colOff>1762125</xdr:colOff>
      <xdr:row>3</xdr:row>
      <xdr:rowOff>1539083</xdr:rowOff>
    </xdr:to>
    <xdr:pic>
      <xdr:nvPicPr>
        <xdr:cNvPr id="123" name="Picture 12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167312" y="2665069"/>
          <a:ext cx="1095376" cy="993327"/>
        </a:xfrm>
        <a:prstGeom prst="rect">
          <a:avLst/>
        </a:prstGeom>
      </xdr:spPr>
    </xdr:pic>
    <xdr:clientData/>
  </xdr:twoCellAnchor>
  <xdr:twoCellAnchor editAs="oneCell">
    <xdr:from>
      <xdr:col>5</xdr:col>
      <xdr:colOff>348177</xdr:colOff>
      <xdr:row>3</xdr:row>
      <xdr:rowOff>639077</xdr:rowOff>
    </xdr:from>
    <xdr:to>
      <xdr:col>5</xdr:col>
      <xdr:colOff>1956690</xdr:colOff>
      <xdr:row>3</xdr:row>
      <xdr:rowOff>1659038</xdr:rowOff>
    </xdr:to>
    <xdr:pic>
      <xdr:nvPicPr>
        <xdr:cNvPr id="124" name="Picture 123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3845" t="15385" r="-5770" b="21154"/>
        <a:stretch/>
      </xdr:blipFill>
      <xdr:spPr>
        <a:xfrm>
          <a:off x="7182365" y="2758390"/>
          <a:ext cx="1604447" cy="1019961"/>
        </a:xfrm>
        <a:prstGeom prst="rect">
          <a:avLst/>
        </a:prstGeom>
      </xdr:spPr>
    </xdr:pic>
    <xdr:clientData/>
  </xdr:twoCellAnchor>
  <xdr:twoCellAnchor editAs="oneCell">
    <xdr:from>
      <xdr:col>6</xdr:col>
      <xdr:colOff>1106317</xdr:colOff>
      <xdr:row>3</xdr:row>
      <xdr:rowOff>639077</xdr:rowOff>
    </xdr:from>
    <xdr:to>
      <xdr:col>7</xdr:col>
      <xdr:colOff>81892</xdr:colOff>
      <xdr:row>3</xdr:row>
      <xdr:rowOff>1650852</xdr:rowOff>
    </xdr:to>
    <xdr:pic>
      <xdr:nvPicPr>
        <xdr:cNvPr id="125" name="Picture 12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678817" y="2758390"/>
          <a:ext cx="1346371" cy="1011775"/>
        </a:xfrm>
        <a:prstGeom prst="rect">
          <a:avLst/>
        </a:prstGeom>
      </xdr:spPr>
    </xdr:pic>
    <xdr:clientData/>
  </xdr:twoCellAnchor>
  <xdr:twoCellAnchor editAs="oneCell">
    <xdr:from>
      <xdr:col>7</xdr:col>
      <xdr:colOff>1336076</xdr:colOff>
      <xdr:row>3</xdr:row>
      <xdr:rowOff>748055</xdr:rowOff>
    </xdr:from>
    <xdr:to>
      <xdr:col>10</xdr:col>
      <xdr:colOff>191909</xdr:colOff>
      <xdr:row>3</xdr:row>
      <xdr:rowOff>1568835</xdr:rowOff>
    </xdr:to>
    <xdr:pic>
      <xdr:nvPicPr>
        <xdr:cNvPr id="126" name="Picture 12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861201" y="2867368"/>
          <a:ext cx="1228951" cy="820780"/>
        </a:xfrm>
        <a:prstGeom prst="rect">
          <a:avLst/>
        </a:prstGeom>
      </xdr:spPr>
    </xdr:pic>
    <xdr:clientData/>
  </xdr:twoCellAnchor>
  <xdr:twoCellAnchor editAs="oneCell">
    <xdr:from>
      <xdr:col>10</xdr:col>
      <xdr:colOff>1579993</xdr:colOff>
      <xdr:row>3</xdr:row>
      <xdr:rowOff>535460</xdr:rowOff>
    </xdr:from>
    <xdr:to>
      <xdr:col>11</xdr:col>
      <xdr:colOff>561769</xdr:colOff>
      <xdr:row>3</xdr:row>
      <xdr:rowOff>1546740</xdr:rowOff>
    </xdr:to>
    <xdr:pic>
      <xdr:nvPicPr>
        <xdr:cNvPr id="127" name="Picture 126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152993" y="28658023"/>
          <a:ext cx="1130129" cy="1011280"/>
        </a:xfrm>
        <a:prstGeom prst="rect">
          <a:avLst/>
        </a:prstGeom>
      </xdr:spPr>
    </xdr:pic>
    <xdr:clientData/>
  </xdr:twoCellAnchor>
  <xdr:twoCellAnchor editAs="oneCell">
    <xdr:from>
      <xdr:col>0</xdr:col>
      <xdr:colOff>139137</xdr:colOff>
      <xdr:row>4</xdr:row>
      <xdr:rowOff>283175</xdr:rowOff>
    </xdr:from>
    <xdr:to>
      <xdr:col>6</xdr:col>
      <xdr:colOff>278780</xdr:colOff>
      <xdr:row>9</xdr:row>
      <xdr:rowOff>437635</xdr:rowOff>
    </xdr:to>
    <xdr:pic>
      <xdr:nvPicPr>
        <xdr:cNvPr id="129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137" y="4069943"/>
          <a:ext cx="9037387" cy="7031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17</xdr:col>
      <xdr:colOff>459242</xdr:colOff>
      <xdr:row>0</xdr:row>
      <xdr:rowOff>69169</xdr:rowOff>
    </xdr:from>
    <xdr:ext cx="9375322" cy="1619252"/>
    <xdr:sp macro="" textlink="">
      <xdr:nvSpPr>
        <xdr:cNvPr id="128" name="Rectangle 127"/>
        <xdr:cNvSpPr/>
      </xdr:nvSpPr>
      <xdr:spPr>
        <a:xfrm>
          <a:off x="25271867" y="69169"/>
          <a:ext cx="9375322" cy="1619252"/>
        </a:xfrm>
        <a:prstGeom prst="rect">
          <a:avLst/>
        </a:prstGeom>
        <a:solidFill>
          <a:srgbClr val="FFFF00"/>
        </a:solidFill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th-TH" sz="48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+mn-lt"/>
              <a:ea typeface="+mn-ea"/>
              <a:cs typeface="+mn-cs"/>
            </a:rPr>
            <a:t>กระบะจดเก๋ง (รหัส</a:t>
          </a:r>
          <a:r>
            <a:rPr lang="th-TH" sz="4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+mn-lt"/>
              <a:ea typeface="+mn-ea"/>
              <a:cs typeface="+mn-cs"/>
            </a:rPr>
            <a:t> 110) </a:t>
          </a:r>
          <a:endParaRPr lang="en-US" sz="4800" b="1" cap="none" spc="0" baseline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US" sz="4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</a:t>
          </a:r>
          <a:r>
            <a:rPr lang="th-TH" sz="40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อายุ</a:t>
          </a:r>
          <a:r>
            <a:rPr lang="en-US" sz="40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</a:t>
          </a:r>
          <a:r>
            <a:rPr lang="th-TH" sz="40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2</a:t>
          </a:r>
          <a:r>
            <a:rPr lang="en-US" sz="4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+mn-lt"/>
              <a:ea typeface="+mn-ea"/>
              <a:cs typeface="+mn-cs"/>
            </a:rPr>
            <a:t>-15</a:t>
          </a:r>
          <a:r>
            <a:rPr lang="th-TH" sz="4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  <a:latin typeface="+mn-lt"/>
              <a:ea typeface="+mn-ea"/>
              <a:cs typeface="+mn-cs"/>
            </a:rPr>
            <a:t> ปี</a:t>
          </a:r>
        </a:p>
      </xdr:txBody>
    </xdr:sp>
    <xdr:clientData/>
  </xdr:oneCellAnchor>
  <xdr:twoCellAnchor>
    <xdr:from>
      <xdr:col>12</xdr:col>
      <xdr:colOff>70793</xdr:colOff>
      <xdr:row>2</xdr:row>
      <xdr:rowOff>1714726</xdr:rowOff>
    </xdr:from>
    <xdr:to>
      <xdr:col>23</xdr:col>
      <xdr:colOff>1752084</xdr:colOff>
      <xdr:row>3</xdr:row>
      <xdr:rowOff>465310</xdr:rowOff>
    </xdr:to>
    <xdr:sp macro="" textlink="">
      <xdr:nvSpPr>
        <xdr:cNvPr id="131" name="TextBox 130"/>
        <xdr:cNvSpPr txBox="1"/>
      </xdr:nvSpPr>
      <xdr:spPr>
        <a:xfrm>
          <a:off x="17453918" y="28098976"/>
          <a:ext cx="17135604" cy="488897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3200" b="1">
              <a:solidFill>
                <a:srgbClr val="0000FF"/>
              </a:solidFill>
            </a:rPr>
            <a:t>* </a:t>
          </a:r>
          <a:r>
            <a:rPr lang="th-TH" sz="2400" b="1">
              <a:solidFill>
                <a:srgbClr val="0000FF"/>
              </a:solidFill>
            </a:rPr>
            <a:t>อัตรา</a:t>
          </a:r>
          <a:r>
            <a:rPr lang="th-TH" sz="2400" b="1">
              <a:solidFill>
                <a:srgbClr val="0000FF"/>
              </a:solidFill>
              <a:latin typeface="+mn-lt"/>
              <a:ea typeface="+mn-ea"/>
              <a:cs typeface="+mn-cs"/>
            </a:rPr>
            <a:t>เบี้ยกระบะจดเก๋ง</a:t>
          </a:r>
          <a:r>
            <a:rPr lang="th-TH" sz="2400" b="1" baseline="0">
              <a:solidFill>
                <a:srgbClr val="0000FF"/>
              </a:solidFill>
              <a:latin typeface="+mn-lt"/>
              <a:ea typeface="+mn-ea"/>
              <a:cs typeface="+mn-cs"/>
            </a:rPr>
            <a:t> ( รถนั่งไม่เกิน 7 ที่นั่ง  )  </a:t>
          </a:r>
          <a:r>
            <a:rPr lang="th-TH" sz="24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ยกเว้น ยี่ห้อ </a:t>
          </a:r>
          <a:r>
            <a:rPr lang="en-US" sz="24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ISUZU</a:t>
          </a:r>
          <a:endParaRPr lang="th-TH" sz="3200" i="1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85725</xdr:colOff>
      <xdr:row>0</xdr:row>
      <xdr:rowOff>119063</xdr:rowOff>
    </xdr:from>
    <xdr:to>
      <xdr:col>17</xdr:col>
      <xdr:colOff>357191</xdr:colOff>
      <xdr:row>2</xdr:row>
      <xdr:rowOff>1095375</xdr:rowOff>
    </xdr:to>
    <xdr:grpSp>
      <xdr:nvGrpSpPr>
        <xdr:cNvPr id="133" name="Group 132"/>
        <xdr:cNvGrpSpPr/>
      </xdr:nvGrpSpPr>
      <xdr:grpSpPr>
        <a:xfrm>
          <a:off x="17950908" y="119063"/>
          <a:ext cx="7728844" cy="1487410"/>
          <a:chOff x="0" y="7976755"/>
          <a:chExt cx="6465080" cy="1657350"/>
        </a:xfrm>
      </xdr:grpSpPr>
      <xdr:sp macro="" textlink="">
        <xdr:nvSpPr>
          <xdr:cNvPr id="134" name="Snip Single Corner Rectangle 133"/>
          <xdr:cNvSpPr/>
        </xdr:nvSpPr>
        <xdr:spPr>
          <a:xfrm rot="10800000" flipH="1">
            <a:off x="0" y="7976755"/>
            <a:ext cx="6256618" cy="1657350"/>
          </a:xfrm>
          <a:prstGeom prst="snip1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135" name="TextBox 134"/>
          <xdr:cNvSpPr txBox="1"/>
        </xdr:nvSpPr>
        <xdr:spPr>
          <a:xfrm>
            <a:off x="1722651" y="8238854"/>
            <a:ext cx="4742429" cy="111113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US" sz="3200" b="1">
                <a:solidFill>
                  <a:schemeClr val="bg1"/>
                </a:solidFill>
                <a:latin typeface="Tahoma" pitchFamily="34" charset="0"/>
                <a:ea typeface="Tahoma" pitchFamily="34" charset="0"/>
                <a:cs typeface="Tahoma" pitchFamily="34" charset="0"/>
              </a:rPr>
              <a:t>    NON_ISUZU_CAR_110</a:t>
            </a:r>
            <a:endParaRPr lang="th-TH" sz="3200" b="1">
              <a:solidFill>
                <a:schemeClr val="bg1"/>
              </a:solidFill>
              <a:latin typeface="Tahoma" pitchFamily="34" charset="0"/>
              <a:ea typeface="Tahoma" pitchFamily="34" charset="0"/>
              <a:cs typeface="Tahoma" pitchFamily="34" charset="0"/>
            </a:endParaRPr>
          </a:p>
        </xdr:txBody>
      </xdr:sp>
      <xdr:pic>
        <xdr:nvPicPr>
          <xdr:cNvPr id="136" name="Picture 135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77931" y="8078066"/>
            <a:ext cx="1693719" cy="1515476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967883</xdr:colOff>
      <xdr:row>3</xdr:row>
      <xdr:rowOff>834142</xdr:rowOff>
    </xdr:from>
    <xdr:to>
      <xdr:col>13</xdr:col>
      <xdr:colOff>2031</xdr:colOff>
      <xdr:row>3</xdr:row>
      <xdr:rowOff>1575547</xdr:rowOff>
    </xdr:to>
    <xdr:pic>
      <xdr:nvPicPr>
        <xdr:cNvPr id="137" name="Picture 13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714" r="12501" b="-5280"/>
        <a:stretch/>
      </xdr:blipFill>
      <xdr:spPr>
        <a:xfrm>
          <a:off x="17855451" y="29228939"/>
          <a:ext cx="1016377" cy="741405"/>
        </a:xfrm>
        <a:prstGeom prst="rect">
          <a:avLst/>
        </a:prstGeom>
      </xdr:spPr>
    </xdr:pic>
    <xdr:clientData/>
  </xdr:twoCellAnchor>
  <xdr:twoCellAnchor editAs="oneCell">
    <xdr:from>
      <xdr:col>13</xdr:col>
      <xdr:colOff>487588</xdr:colOff>
      <xdr:row>3</xdr:row>
      <xdr:rowOff>632854</xdr:rowOff>
    </xdr:from>
    <xdr:to>
      <xdr:col>13</xdr:col>
      <xdr:colOff>1457283</xdr:colOff>
      <xdr:row>3</xdr:row>
      <xdr:rowOff>1437759</xdr:rowOff>
    </xdr:to>
    <xdr:pic>
      <xdr:nvPicPr>
        <xdr:cNvPr id="138" name="Picture 137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9357385" y="29027651"/>
          <a:ext cx="969695" cy="804905"/>
        </a:xfrm>
        <a:prstGeom prst="rect">
          <a:avLst/>
        </a:prstGeom>
      </xdr:spPr>
    </xdr:pic>
    <xdr:clientData/>
  </xdr:twoCellAnchor>
  <xdr:twoCellAnchor editAs="oneCell">
    <xdr:from>
      <xdr:col>13</xdr:col>
      <xdr:colOff>2147660</xdr:colOff>
      <xdr:row>3</xdr:row>
      <xdr:rowOff>621393</xdr:rowOff>
    </xdr:from>
    <xdr:to>
      <xdr:col>13</xdr:col>
      <xdr:colOff>2937672</xdr:colOff>
      <xdr:row>3</xdr:row>
      <xdr:rowOff>1534179</xdr:rowOff>
    </xdr:to>
    <xdr:pic>
      <xdr:nvPicPr>
        <xdr:cNvPr id="139" name="Picture 138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7724822" y="2680852"/>
          <a:ext cx="790012" cy="912786"/>
        </a:xfrm>
        <a:prstGeom prst="rect">
          <a:avLst/>
        </a:prstGeom>
      </xdr:spPr>
    </xdr:pic>
    <xdr:clientData/>
  </xdr:twoCellAnchor>
  <xdr:twoCellAnchor editAs="oneCell">
    <xdr:from>
      <xdr:col>14</xdr:col>
      <xdr:colOff>409995</xdr:colOff>
      <xdr:row>3</xdr:row>
      <xdr:rowOff>581370</xdr:rowOff>
    </xdr:from>
    <xdr:to>
      <xdr:col>14</xdr:col>
      <xdr:colOff>1770709</xdr:colOff>
      <xdr:row>3</xdr:row>
      <xdr:rowOff>1448725</xdr:rowOff>
    </xdr:to>
    <xdr:pic>
      <xdr:nvPicPr>
        <xdr:cNvPr id="140" name="Picture 139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3845" t="15385" r="-5770" b="21154"/>
        <a:stretch/>
      </xdr:blipFill>
      <xdr:spPr>
        <a:xfrm>
          <a:off x="22729387" y="28976167"/>
          <a:ext cx="1360714" cy="867355"/>
        </a:xfrm>
        <a:prstGeom prst="rect">
          <a:avLst/>
        </a:prstGeom>
      </xdr:spPr>
    </xdr:pic>
    <xdr:clientData/>
  </xdr:twoCellAnchor>
  <xdr:twoCellAnchor editAs="oneCell">
    <xdr:from>
      <xdr:col>17</xdr:col>
      <xdr:colOff>439965</xdr:colOff>
      <xdr:row>3</xdr:row>
      <xdr:rowOff>646339</xdr:rowOff>
    </xdr:from>
    <xdr:to>
      <xdr:col>17</xdr:col>
      <xdr:colOff>1509827</xdr:colOff>
      <xdr:row>3</xdr:row>
      <xdr:rowOff>1451244</xdr:rowOff>
    </xdr:to>
    <xdr:pic>
      <xdr:nvPicPr>
        <xdr:cNvPr id="141" name="Picture 14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011316" y="2705798"/>
          <a:ext cx="1069862" cy="804905"/>
        </a:xfrm>
        <a:prstGeom prst="rect">
          <a:avLst/>
        </a:prstGeom>
      </xdr:spPr>
    </xdr:pic>
    <xdr:clientData/>
  </xdr:twoCellAnchor>
  <xdr:twoCellAnchor editAs="oneCell">
    <xdr:from>
      <xdr:col>18</xdr:col>
      <xdr:colOff>450172</xdr:colOff>
      <xdr:row>3</xdr:row>
      <xdr:rowOff>643857</xdr:rowOff>
    </xdr:from>
    <xdr:to>
      <xdr:col>18</xdr:col>
      <xdr:colOff>1687612</xdr:colOff>
      <xdr:row>3</xdr:row>
      <xdr:rowOff>1464637</xdr:rowOff>
    </xdr:to>
    <xdr:pic>
      <xdr:nvPicPr>
        <xdr:cNvPr id="142" name="Picture 14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286860" y="28766420"/>
          <a:ext cx="1237440" cy="820780"/>
        </a:xfrm>
        <a:prstGeom prst="rect">
          <a:avLst/>
        </a:prstGeom>
      </xdr:spPr>
    </xdr:pic>
    <xdr:clientData/>
  </xdr:twoCellAnchor>
  <xdr:twoCellAnchor editAs="oneCell">
    <xdr:from>
      <xdr:col>19</xdr:col>
      <xdr:colOff>307296</xdr:colOff>
      <xdr:row>3</xdr:row>
      <xdr:rowOff>623660</xdr:rowOff>
    </xdr:from>
    <xdr:to>
      <xdr:col>19</xdr:col>
      <xdr:colOff>1443184</xdr:colOff>
      <xdr:row>3</xdr:row>
      <xdr:rowOff>1634940</xdr:rowOff>
    </xdr:to>
    <xdr:pic>
      <xdr:nvPicPr>
        <xdr:cNvPr id="143" name="Picture 142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144234" y="28746223"/>
          <a:ext cx="1135888" cy="1011280"/>
        </a:xfrm>
        <a:prstGeom prst="rect">
          <a:avLst/>
        </a:prstGeom>
      </xdr:spPr>
    </xdr:pic>
    <xdr:clientData/>
  </xdr:twoCellAnchor>
  <xdr:twoCellAnchor>
    <xdr:from>
      <xdr:col>0</xdr:col>
      <xdr:colOff>71438</xdr:colOff>
      <xdr:row>37</xdr:row>
      <xdr:rowOff>119061</xdr:rowOff>
    </xdr:from>
    <xdr:to>
      <xdr:col>5</xdr:col>
      <xdr:colOff>95250</xdr:colOff>
      <xdr:row>41</xdr:row>
      <xdr:rowOff>238125</xdr:rowOff>
    </xdr:to>
    <xdr:grpSp>
      <xdr:nvGrpSpPr>
        <xdr:cNvPr id="168" name="Group 167"/>
        <xdr:cNvGrpSpPr/>
      </xdr:nvGrpSpPr>
      <xdr:grpSpPr>
        <a:xfrm>
          <a:off x="71438" y="25836561"/>
          <a:ext cx="6853934" cy="1605893"/>
          <a:chOff x="22284" y="7817010"/>
          <a:chExt cx="6417737" cy="1657350"/>
        </a:xfrm>
      </xdr:grpSpPr>
      <xdr:sp macro="" textlink="">
        <xdr:nvSpPr>
          <xdr:cNvPr id="169" name="Snip Single Corner Rectangle 168"/>
          <xdr:cNvSpPr/>
        </xdr:nvSpPr>
        <xdr:spPr>
          <a:xfrm rot="10800000" flipH="1">
            <a:off x="22284" y="7817010"/>
            <a:ext cx="6289252" cy="1657350"/>
          </a:xfrm>
          <a:prstGeom prst="snip1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170" name="TextBox 169"/>
          <xdr:cNvSpPr txBox="1"/>
        </xdr:nvSpPr>
        <xdr:spPr>
          <a:xfrm>
            <a:off x="1772770" y="8191500"/>
            <a:ext cx="4667251" cy="11187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US" sz="2500" b="1">
                <a:solidFill>
                  <a:schemeClr val="bg1"/>
                </a:solidFill>
                <a:latin typeface="Tahoma" pitchFamily="34" charset="0"/>
                <a:ea typeface="Tahoma" pitchFamily="34" charset="0"/>
                <a:cs typeface="Tahoma" pitchFamily="34" charset="0"/>
              </a:rPr>
              <a:t>NON_ISUZU_PICKUP_ADD</a:t>
            </a:r>
            <a:endParaRPr lang="th-TH" sz="2500" b="1">
              <a:solidFill>
                <a:schemeClr val="bg1"/>
              </a:solidFill>
              <a:latin typeface="Tahoma" pitchFamily="34" charset="0"/>
              <a:ea typeface="Tahoma" pitchFamily="34" charset="0"/>
              <a:cs typeface="Tahoma" pitchFamily="34" charset="0"/>
            </a:endParaRPr>
          </a:p>
        </xdr:txBody>
      </xdr:sp>
      <xdr:pic>
        <xdr:nvPicPr>
          <xdr:cNvPr id="171" name="Picture 170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100215" y="7938291"/>
            <a:ext cx="1693719" cy="1346659"/>
          </a:xfrm>
          <a:prstGeom prst="rect">
            <a:avLst/>
          </a:prstGeom>
        </xdr:spPr>
      </xdr:pic>
    </xdr:grpSp>
    <xdr:clientData/>
  </xdr:twoCellAnchor>
  <xdr:oneCellAnchor>
    <xdr:from>
      <xdr:col>5</xdr:col>
      <xdr:colOff>465100</xdr:colOff>
      <xdr:row>37</xdr:row>
      <xdr:rowOff>165529</xdr:rowOff>
    </xdr:from>
    <xdr:ext cx="10053637" cy="1571624"/>
    <xdr:sp macro="" textlink="">
      <xdr:nvSpPr>
        <xdr:cNvPr id="172" name="Rectangle 171"/>
        <xdr:cNvSpPr/>
      </xdr:nvSpPr>
      <xdr:spPr>
        <a:xfrm>
          <a:off x="7295222" y="25697175"/>
          <a:ext cx="10053637" cy="1571624"/>
        </a:xfrm>
        <a:prstGeom prst="rect">
          <a:avLst/>
        </a:prstGeom>
        <a:solidFill>
          <a:srgbClr val="D9D9FF"/>
        </a:solidFill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en-US" sz="48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reflection blurRad="12700" stA="28000" endPos="45000" dist="1000" dir="5400000" sy="-100000" algn="bl" rotWithShape="0"/>
              </a:effectLst>
              <a:latin typeface="+mn-lt"/>
              <a:ea typeface="+mn-ea"/>
              <a:cs typeface="+mn-cs"/>
            </a:rPr>
            <a:t> </a:t>
          </a:r>
          <a:r>
            <a:rPr lang="th-TH" sz="48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reflection blurRad="12700" stA="28000" endPos="45000" dist="1000" dir="5400000" sy="-100000" algn="bl" rotWithShape="0"/>
              </a:effectLst>
              <a:latin typeface="+mn-lt"/>
              <a:ea typeface="+mn-ea"/>
              <a:cs typeface="+mn-cs"/>
            </a:rPr>
            <a:t>กระบะ</a:t>
          </a:r>
          <a:r>
            <a:rPr lang="th-TH" sz="45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reflection blurRad="12700" stA="28000" endPos="45000" dist="1000" dir="5400000" sy="-100000" algn="bl" rotWithShape="0"/>
              </a:effectLst>
              <a:latin typeface="+mn-lt"/>
              <a:ea typeface="+mn-ea"/>
              <a:cs typeface="+mn-cs"/>
            </a:rPr>
            <a:t>จดบรรทุก (ต่อเติมกระบะ) </a:t>
          </a:r>
          <a:br>
            <a:rPr lang="th-TH" sz="45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reflection blurRad="12700" stA="28000" endPos="45000" dist="1000" dir="5400000" sy="-100000" algn="bl" rotWithShape="0"/>
              </a:effectLst>
              <a:latin typeface="+mn-lt"/>
              <a:ea typeface="+mn-ea"/>
              <a:cs typeface="+mn-cs"/>
            </a:rPr>
          </a:br>
          <a:r>
            <a:rPr lang="en-US" sz="28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en-US" sz="44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th-TH" sz="40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reflection blurRad="12700" stA="28000" endPos="45000" dist="1000" dir="5400000" sy="-100000" algn="bl" rotWithShape="0"/>
              </a:effectLst>
            </a:rPr>
            <a:t>อายุ</a:t>
          </a:r>
          <a:r>
            <a:rPr lang="en-US" sz="40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reflection blurRad="12700" stA="28000" endPos="45000" dist="1000" dir="5400000" sy="-100000" algn="bl" rotWithShape="0"/>
              </a:effectLst>
            </a:rPr>
            <a:t> </a:t>
          </a:r>
          <a:r>
            <a:rPr lang="th-TH" sz="40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reflection blurRad="12700" stA="28000" endPos="45000" dist="1000" dir="5400000" sy="-100000" algn="bl" rotWithShape="0"/>
              </a:effectLst>
            </a:rPr>
            <a:t>2</a:t>
          </a:r>
          <a:r>
            <a:rPr lang="en-US" sz="44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reflection blurRad="12700" stA="28000" endPos="45000" dist="1000" dir="5400000" sy="-100000" algn="bl" rotWithShape="0"/>
              </a:effectLst>
              <a:latin typeface="+mn-lt"/>
              <a:ea typeface="+mn-ea"/>
              <a:cs typeface="+mn-cs"/>
            </a:rPr>
            <a:t>-15</a:t>
          </a:r>
          <a:r>
            <a:rPr lang="th-TH" sz="4400" b="1" cap="all" spc="0" baseline="0">
              <a:ln w="9000" cmpd="sng">
                <a:solidFill>
                  <a:schemeClr val="accent4">
                    <a:shade val="50000"/>
                    <a:satMod val="120000"/>
                  </a:schemeClr>
                </a:solidFill>
                <a:prstDash val="solid"/>
              </a:ln>
              <a:solidFill>
                <a:srgbClr val="0000FF"/>
              </a:solidFill>
              <a:effectLst>
                <a:reflection blurRad="12700" stA="28000" endPos="45000" dist="1000" dir="5400000" sy="-100000" algn="bl" rotWithShape="0"/>
              </a:effectLst>
              <a:latin typeface="+mn-lt"/>
              <a:ea typeface="+mn-ea"/>
              <a:cs typeface="+mn-cs"/>
            </a:rPr>
            <a:t> ปี</a:t>
          </a:r>
        </a:p>
      </xdr:txBody>
    </xdr:sp>
    <xdr:clientData/>
  </xdr:oneCellAnchor>
  <xdr:twoCellAnchor editAs="oneCell">
    <xdr:from>
      <xdr:col>0</xdr:col>
      <xdr:colOff>311831</xdr:colOff>
      <xdr:row>45</xdr:row>
      <xdr:rowOff>261939</xdr:rowOff>
    </xdr:from>
    <xdr:to>
      <xdr:col>1</xdr:col>
      <xdr:colOff>157617</xdr:colOff>
      <xdr:row>49</xdr:row>
      <xdr:rowOff>32941</xdr:rowOff>
    </xdr:to>
    <xdr:pic>
      <xdr:nvPicPr>
        <xdr:cNvPr id="173" name="Picture 17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714" r="12501" b="-5280"/>
        <a:stretch/>
      </xdr:blipFill>
      <xdr:spPr>
        <a:xfrm>
          <a:off x="311831" y="29265564"/>
          <a:ext cx="1203099" cy="866376"/>
        </a:xfrm>
        <a:prstGeom prst="rect">
          <a:avLst/>
        </a:prstGeom>
      </xdr:spPr>
    </xdr:pic>
    <xdr:clientData/>
  </xdr:twoCellAnchor>
  <xdr:twoCellAnchor editAs="oneCell">
    <xdr:from>
      <xdr:col>1</xdr:col>
      <xdr:colOff>790115</xdr:colOff>
      <xdr:row>45</xdr:row>
      <xdr:rowOff>261938</xdr:rowOff>
    </xdr:from>
    <xdr:to>
      <xdr:col>1</xdr:col>
      <xdr:colOff>1801352</xdr:colOff>
      <xdr:row>49</xdr:row>
      <xdr:rowOff>142534</xdr:rowOff>
    </xdr:to>
    <xdr:pic>
      <xdr:nvPicPr>
        <xdr:cNvPr id="174" name="Picture 17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47428" y="29265563"/>
          <a:ext cx="1011237" cy="975970"/>
        </a:xfrm>
        <a:prstGeom prst="rect">
          <a:avLst/>
        </a:prstGeom>
      </xdr:spPr>
    </xdr:pic>
    <xdr:clientData/>
  </xdr:twoCellAnchor>
  <xdr:twoCellAnchor editAs="oneCell">
    <xdr:from>
      <xdr:col>1</xdr:col>
      <xdr:colOff>2333625</xdr:colOff>
      <xdr:row>46</xdr:row>
      <xdr:rowOff>23812</xdr:rowOff>
    </xdr:from>
    <xdr:to>
      <xdr:col>2</xdr:col>
      <xdr:colOff>48094</xdr:colOff>
      <xdr:row>49</xdr:row>
      <xdr:rowOff>47624</xdr:rowOff>
    </xdr:to>
    <xdr:pic>
      <xdr:nvPicPr>
        <xdr:cNvPr id="175" name="Picture 17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690938" y="29313187"/>
          <a:ext cx="857719" cy="833437"/>
        </a:xfrm>
        <a:prstGeom prst="rect">
          <a:avLst/>
        </a:prstGeom>
      </xdr:spPr>
    </xdr:pic>
    <xdr:clientData/>
  </xdr:twoCellAnchor>
  <xdr:twoCellAnchor editAs="oneCell">
    <xdr:from>
      <xdr:col>2</xdr:col>
      <xdr:colOff>555166</xdr:colOff>
      <xdr:row>46</xdr:row>
      <xdr:rowOff>142514</xdr:rowOff>
    </xdr:from>
    <xdr:to>
      <xdr:col>2</xdr:col>
      <xdr:colOff>1923022</xdr:colOff>
      <xdr:row>49</xdr:row>
      <xdr:rowOff>48347</xdr:rowOff>
    </xdr:to>
    <xdr:pic>
      <xdr:nvPicPr>
        <xdr:cNvPr id="176" name="Picture 17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3845" t="15385" r="-5770" b="21154"/>
        <a:stretch/>
      </xdr:blipFill>
      <xdr:spPr>
        <a:xfrm>
          <a:off x="5055729" y="29431889"/>
          <a:ext cx="1367856" cy="715458"/>
        </a:xfrm>
        <a:prstGeom prst="rect">
          <a:avLst/>
        </a:prstGeom>
      </xdr:spPr>
    </xdr:pic>
    <xdr:clientData/>
  </xdr:twoCellAnchor>
  <xdr:twoCellAnchor editAs="oneCell">
    <xdr:from>
      <xdr:col>5</xdr:col>
      <xdr:colOff>221639</xdr:colOff>
      <xdr:row>45</xdr:row>
      <xdr:rowOff>232970</xdr:rowOff>
    </xdr:from>
    <xdr:to>
      <xdr:col>5</xdr:col>
      <xdr:colOff>1238721</xdr:colOff>
      <xdr:row>48</xdr:row>
      <xdr:rowOff>238124</xdr:rowOff>
    </xdr:to>
    <xdr:pic>
      <xdr:nvPicPr>
        <xdr:cNvPr id="177" name="Picture 17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055827" y="29236595"/>
          <a:ext cx="1017082" cy="838592"/>
        </a:xfrm>
        <a:prstGeom prst="rect">
          <a:avLst/>
        </a:prstGeom>
      </xdr:spPr>
    </xdr:pic>
    <xdr:clientData/>
  </xdr:twoCellAnchor>
  <xdr:twoCellAnchor editAs="oneCell">
    <xdr:from>
      <xdr:col>6</xdr:col>
      <xdr:colOff>37727</xdr:colOff>
      <xdr:row>45</xdr:row>
      <xdr:rowOff>274567</xdr:rowOff>
    </xdr:from>
    <xdr:to>
      <xdr:col>6</xdr:col>
      <xdr:colOff>1096367</xdr:colOff>
      <xdr:row>48</xdr:row>
      <xdr:rowOff>238125</xdr:rowOff>
    </xdr:to>
    <xdr:pic>
      <xdr:nvPicPr>
        <xdr:cNvPr id="178" name="Picture 17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8610227" y="29278192"/>
          <a:ext cx="1058640" cy="796996"/>
        </a:xfrm>
        <a:prstGeom prst="rect">
          <a:avLst/>
        </a:prstGeom>
      </xdr:spPr>
    </xdr:pic>
    <xdr:clientData/>
  </xdr:twoCellAnchor>
  <xdr:twoCellAnchor editAs="oneCell">
    <xdr:from>
      <xdr:col>10</xdr:col>
      <xdr:colOff>1857375</xdr:colOff>
      <xdr:row>46</xdr:row>
      <xdr:rowOff>99732</xdr:rowOff>
    </xdr:from>
    <xdr:to>
      <xdr:col>11</xdr:col>
      <xdr:colOff>1016223</xdr:colOff>
      <xdr:row>49</xdr:row>
      <xdr:rowOff>119063</xdr:rowOff>
    </xdr:to>
    <xdr:pic>
      <xdr:nvPicPr>
        <xdr:cNvPr id="179" name="Picture 17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430375" y="29389107"/>
          <a:ext cx="1307201" cy="828956"/>
        </a:xfrm>
        <a:prstGeom prst="rect">
          <a:avLst/>
        </a:prstGeom>
      </xdr:spPr>
    </xdr:pic>
    <xdr:clientData/>
  </xdr:twoCellAnchor>
  <xdr:twoCellAnchor editAs="oneCell">
    <xdr:from>
      <xdr:col>6</xdr:col>
      <xdr:colOff>1693185</xdr:colOff>
      <xdr:row>46</xdr:row>
      <xdr:rowOff>26459</xdr:rowOff>
    </xdr:from>
    <xdr:to>
      <xdr:col>7</xdr:col>
      <xdr:colOff>145166</xdr:colOff>
      <xdr:row>49</xdr:row>
      <xdr:rowOff>71437</xdr:rowOff>
    </xdr:to>
    <xdr:pic>
      <xdr:nvPicPr>
        <xdr:cNvPr id="180" name="Picture 179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3017" t="5852" r="23809"/>
        <a:stretch/>
      </xdr:blipFill>
      <xdr:spPr>
        <a:xfrm>
          <a:off x="10265685" y="29315834"/>
          <a:ext cx="822777" cy="854603"/>
        </a:xfrm>
        <a:prstGeom prst="rect">
          <a:avLst/>
        </a:prstGeom>
      </xdr:spPr>
    </xdr:pic>
    <xdr:clientData/>
  </xdr:twoCellAnchor>
  <xdr:twoCellAnchor>
    <xdr:from>
      <xdr:col>6</xdr:col>
      <xdr:colOff>1086529</xdr:colOff>
      <xdr:row>48</xdr:row>
      <xdr:rowOff>119062</xdr:rowOff>
    </xdr:from>
    <xdr:to>
      <xdr:col>7</xdr:col>
      <xdr:colOff>1095376</xdr:colOff>
      <xdr:row>50</xdr:row>
      <xdr:rowOff>214312</xdr:rowOff>
    </xdr:to>
    <xdr:sp macro="" textlink="">
      <xdr:nvSpPr>
        <xdr:cNvPr id="181" name="TextBox 180"/>
        <xdr:cNvSpPr txBox="1"/>
      </xdr:nvSpPr>
      <xdr:spPr>
        <a:xfrm>
          <a:off x="9659029" y="29956125"/>
          <a:ext cx="1961472" cy="619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000" b="1">
              <a:solidFill>
                <a:schemeClr val="tx1"/>
              </a:solidFill>
              <a:latin typeface="CordiaUPC" pitchFamily="34" charset="-34"/>
              <a:cs typeface="+mn-cs"/>
            </a:rPr>
            <a:t>CARRY</a:t>
          </a:r>
          <a:r>
            <a:rPr lang="en-US" sz="3200" b="1">
              <a:solidFill>
                <a:schemeClr val="tx1"/>
              </a:solidFill>
              <a:latin typeface="CordiaUPC" pitchFamily="34" charset="-34"/>
              <a:cs typeface="+mn-cs"/>
            </a:rPr>
            <a:t>  </a:t>
          </a:r>
          <a:r>
            <a:rPr lang="en-US" sz="2400" b="1">
              <a:solidFill>
                <a:schemeClr val="tx1"/>
              </a:solidFill>
              <a:latin typeface="CordiaUPC" pitchFamily="34" charset="-34"/>
              <a:cs typeface="+mn-cs"/>
            </a:rPr>
            <a:t>  </a:t>
          </a:r>
          <a:endParaRPr lang="th-TH" sz="2400" b="1">
            <a:solidFill>
              <a:schemeClr val="tx1"/>
            </a:solidFill>
            <a:latin typeface="CordiaUPC" pitchFamily="34" charset="-34"/>
            <a:cs typeface="+mn-cs"/>
          </a:endParaRPr>
        </a:p>
      </xdr:txBody>
    </xdr:sp>
    <xdr:clientData/>
  </xdr:twoCellAnchor>
  <xdr:twoCellAnchor editAs="oneCell">
    <xdr:from>
      <xdr:col>7</xdr:col>
      <xdr:colOff>1448746</xdr:colOff>
      <xdr:row>46</xdr:row>
      <xdr:rowOff>14820</xdr:rowOff>
    </xdr:from>
    <xdr:to>
      <xdr:col>10</xdr:col>
      <xdr:colOff>559485</xdr:colOff>
      <xdr:row>48</xdr:row>
      <xdr:rowOff>253346</xdr:rowOff>
    </xdr:to>
    <xdr:pic>
      <xdr:nvPicPr>
        <xdr:cNvPr id="182" name="Picture 181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2727" t="27019" r="23295" b="28030"/>
        <a:stretch/>
      </xdr:blipFill>
      <xdr:spPr>
        <a:xfrm>
          <a:off x="11973871" y="29304195"/>
          <a:ext cx="1483857" cy="786215"/>
        </a:xfrm>
        <a:prstGeom prst="rect">
          <a:avLst/>
        </a:prstGeom>
      </xdr:spPr>
    </xdr:pic>
    <xdr:clientData/>
  </xdr:twoCellAnchor>
  <xdr:twoCellAnchor>
    <xdr:from>
      <xdr:col>7</xdr:col>
      <xdr:colOff>918448</xdr:colOff>
      <xdr:row>48</xdr:row>
      <xdr:rowOff>123474</xdr:rowOff>
    </xdr:from>
    <xdr:to>
      <xdr:col>10</xdr:col>
      <xdr:colOff>1333500</xdr:colOff>
      <xdr:row>50</xdr:row>
      <xdr:rowOff>47624</xdr:rowOff>
    </xdr:to>
    <xdr:sp macro="" textlink="">
      <xdr:nvSpPr>
        <xdr:cNvPr id="183" name="TextBox 182"/>
        <xdr:cNvSpPr txBox="1"/>
      </xdr:nvSpPr>
      <xdr:spPr>
        <a:xfrm>
          <a:off x="11443573" y="29960537"/>
          <a:ext cx="2462927" cy="448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3600" b="1">
              <a:solidFill>
                <a:schemeClr val="tx1"/>
              </a:solidFill>
              <a:latin typeface="CordiaUPC" pitchFamily="34" charset="-34"/>
              <a:cs typeface="+mn-cs"/>
            </a:rPr>
            <a:t>K2700, K2900</a:t>
          </a:r>
          <a:endParaRPr lang="th-TH" sz="3600" b="1">
            <a:solidFill>
              <a:schemeClr val="tx1"/>
            </a:solidFill>
            <a:latin typeface="CordiaUPC" pitchFamily="34" charset="-34"/>
            <a:cs typeface="+mn-cs"/>
          </a:endParaRPr>
        </a:p>
      </xdr:txBody>
    </xdr:sp>
    <xdr:clientData/>
  </xdr:twoCellAnchor>
  <xdr:twoCellAnchor editAs="oneCell">
    <xdr:from>
      <xdr:col>0</xdr:col>
      <xdr:colOff>200473</xdr:colOff>
      <xdr:row>52</xdr:row>
      <xdr:rowOff>82636</xdr:rowOff>
    </xdr:from>
    <xdr:to>
      <xdr:col>6</xdr:col>
      <xdr:colOff>726549</xdr:colOff>
      <xdr:row>78</xdr:row>
      <xdr:rowOff>249538</xdr:rowOff>
    </xdr:to>
    <xdr:pic>
      <xdr:nvPicPr>
        <xdr:cNvPr id="184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473" y="57129663"/>
          <a:ext cx="9398077" cy="68601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71436</xdr:colOff>
      <xdr:row>42</xdr:row>
      <xdr:rowOff>471744</xdr:rowOff>
    </xdr:from>
    <xdr:to>
      <xdr:col>11</xdr:col>
      <xdr:colOff>2000248</xdr:colOff>
      <xdr:row>45</xdr:row>
      <xdr:rowOff>247778</xdr:rowOff>
    </xdr:to>
    <xdr:sp macro="" textlink="">
      <xdr:nvSpPr>
        <xdr:cNvPr id="146" name="TextBox 145"/>
        <xdr:cNvSpPr txBox="1"/>
      </xdr:nvSpPr>
      <xdr:spPr>
        <a:xfrm>
          <a:off x="71436" y="54121307"/>
          <a:ext cx="16859250" cy="1133346"/>
        </a:xfrm>
        <a:prstGeom prst="rect">
          <a:avLst/>
        </a:prstGeom>
        <a:solidFill>
          <a:sysClr val="window" lastClr="FFFFFF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3200" b="1">
              <a:solidFill>
                <a:srgbClr val="0000FF"/>
              </a:solidFill>
            </a:rPr>
            <a:t>* </a:t>
          </a:r>
          <a:r>
            <a:rPr lang="th-TH" sz="2400" b="1">
              <a:solidFill>
                <a:srgbClr val="0000FF"/>
              </a:solidFill>
            </a:rPr>
            <a:t>อัตรา</a:t>
          </a:r>
          <a:r>
            <a:rPr lang="th-TH" sz="2400" b="1">
              <a:solidFill>
                <a:srgbClr val="0000FF"/>
              </a:solidFill>
              <a:latin typeface="+mn-lt"/>
              <a:ea typeface="+mn-ea"/>
              <a:cs typeface="+mn-cs"/>
            </a:rPr>
            <a:t>เบี้ยรถกระบะ</a:t>
          </a:r>
          <a:r>
            <a:rPr lang="th-TH" sz="2400" b="1" baseline="0">
              <a:solidFill>
                <a:srgbClr val="0000FF"/>
              </a:solidFill>
              <a:latin typeface="+mn-lt"/>
              <a:ea typeface="+mn-ea"/>
              <a:cs typeface="+mn-cs"/>
            </a:rPr>
            <a:t>จดบรรทุก ทุกยี่ห้อ (ไม่เกิน 4 ตัน)  </a:t>
          </a:r>
          <a:r>
            <a:rPr lang="th-TH" sz="24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ยกเว้น  </a:t>
          </a:r>
          <a:r>
            <a:rPr lang="en-US" sz="2400" b="1" baseline="0">
              <a:solidFill>
                <a:srgbClr val="FF0000"/>
              </a:solidFill>
              <a:latin typeface="+mn-lt"/>
              <a:ea typeface="+mn-ea"/>
              <a:cs typeface="+mn-cs"/>
            </a:rPr>
            <a:t>ISUZU</a:t>
          </a:r>
          <a:r>
            <a:rPr lang="th-TH" sz="2400" b="1" baseline="0">
              <a:solidFill>
                <a:srgbClr val="0000FF"/>
              </a:solidFill>
              <a:latin typeface="+mn-lt"/>
              <a:ea typeface="+mn-ea"/>
              <a:cs typeface="+mn-cs"/>
            </a:rPr>
            <a:t> </a:t>
          </a:r>
          <a:r>
            <a:rPr lang="th-TH" sz="2400" b="1">
              <a:solidFill>
                <a:srgbClr val="0000FF"/>
              </a:solidFill>
              <a:latin typeface="+mn-lt"/>
              <a:ea typeface="+mn-ea"/>
              <a:cs typeface="+mn-cs"/>
            </a:rPr>
            <a:t> </a:t>
          </a:r>
          <a:r>
            <a:rPr lang="th-TH" sz="2400" b="1" i="0" u="none">
              <a:solidFill>
                <a:srgbClr val="0000FF"/>
              </a:solidFill>
              <a:latin typeface="+mn-lt"/>
              <a:ea typeface="+mn-ea"/>
              <a:cs typeface="+mn-cs"/>
            </a:rPr>
            <a:t>เฉพาะ </a:t>
          </a:r>
          <a:r>
            <a:rPr lang="th-TH" sz="2400" b="1" i="0" u="sng">
              <a:solidFill>
                <a:srgbClr val="FF0000"/>
              </a:solidFill>
              <a:latin typeface="+mn-lt"/>
              <a:ea typeface="+mn-ea"/>
              <a:cs typeface="+mn-cs"/>
            </a:rPr>
            <a:t>ต่อเติม  </a:t>
          </a:r>
          <a:r>
            <a:rPr lang="th-TH" sz="2400" b="1" u="none" baseline="0">
              <a:solidFill>
                <a:srgbClr val="0000FF"/>
              </a:solidFill>
              <a:latin typeface="+mn-lt"/>
              <a:ea typeface="+mn-ea"/>
              <a:cs typeface="+mn-cs"/>
            </a:rPr>
            <a:t>ท้ายกระบะเป็น โครงเหล็ก คอก หลังคา หรือตู้แห้งท้ายกระบะ</a:t>
          </a:r>
          <a:endParaRPr lang="th-TH" sz="2400" i="1" u="none">
            <a:solidFill>
              <a:srgbClr val="0000FF"/>
            </a:solidFill>
          </a:endParaRPr>
        </a:p>
      </xdr:txBody>
    </xdr:sp>
    <xdr:clientData/>
  </xdr:twoCellAnchor>
  <xdr:twoCellAnchor editAs="oneCell">
    <xdr:from>
      <xdr:col>12</xdr:col>
      <xdr:colOff>205945</xdr:colOff>
      <xdr:row>4</xdr:row>
      <xdr:rowOff>285750</xdr:rowOff>
    </xdr:from>
    <xdr:to>
      <xdr:col>17</xdr:col>
      <xdr:colOff>1778174</xdr:colOff>
      <xdr:row>9</xdr:row>
      <xdr:rowOff>500062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89070" y="30265688"/>
          <a:ext cx="9025541" cy="7119937"/>
        </a:xfrm>
        <a:prstGeom prst="rect">
          <a:avLst/>
        </a:prstGeom>
      </xdr:spPr>
    </xdr:pic>
    <xdr:clientData/>
  </xdr:twoCellAnchor>
  <xdr:twoCellAnchor>
    <xdr:from>
      <xdr:col>10</xdr:col>
      <xdr:colOff>1952625</xdr:colOff>
      <xdr:row>48</xdr:row>
      <xdr:rowOff>238125</xdr:rowOff>
    </xdr:from>
    <xdr:to>
      <xdr:col>11</xdr:col>
      <xdr:colOff>1023937</xdr:colOff>
      <xdr:row>50</xdr:row>
      <xdr:rowOff>190499</xdr:rowOff>
    </xdr:to>
    <xdr:sp macro="" textlink="">
      <xdr:nvSpPr>
        <xdr:cNvPr id="19" name="TextBox 18"/>
        <xdr:cNvSpPr txBox="1"/>
      </xdr:nvSpPr>
      <xdr:spPr>
        <a:xfrm>
          <a:off x="14525625" y="30075188"/>
          <a:ext cx="1428750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/>
            <a:t>XENON </a:t>
          </a:r>
          <a:endParaRPr lang="th-TH" sz="2400" b="1"/>
        </a:p>
      </xdr:txBody>
    </xdr:sp>
    <xdr:clientData/>
  </xdr:twoCellAnchor>
  <xdr:twoCellAnchor>
    <xdr:from>
      <xdr:col>19</xdr:col>
      <xdr:colOff>1452561</xdr:colOff>
      <xdr:row>3</xdr:row>
      <xdr:rowOff>571499</xdr:rowOff>
    </xdr:from>
    <xdr:to>
      <xdr:col>23</xdr:col>
      <xdr:colOff>1023936</xdr:colOff>
      <xdr:row>3</xdr:row>
      <xdr:rowOff>1785936</xdr:rowOff>
    </xdr:to>
    <xdr:sp macro="" textlink="">
      <xdr:nvSpPr>
        <xdr:cNvPr id="144" name="TextBox 143"/>
        <xdr:cNvSpPr txBox="1"/>
      </xdr:nvSpPr>
      <xdr:spPr>
        <a:xfrm>
          <a:off x="30289499" y="28694062"/>
          <a:ext cx="3571875" cy="12144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2000" b="1">
              <a:latin typeface="Tahoma" pitchFamily="34" charset="0"/>
              <a:ea typeface="Tahoma" pitchFamily="34" charset="0"/>
              <a:cs typeface="Tahoma" pitchFamily="34" charset="0"/>
            </a:rPr>
            <a:t>       </a:t>
          </a:r>
          <a:r>
            <a:rPr lang="en-US" sz="2000" b="1">
              <a:latin typeface="Tahoma" pitchFamily="34" charset="0"/>
              <a:ea typeface="Tahoma" pitchFamily="34" charset="0"/>
              <a:cs typeface="Tahoma" pitchFamily="34" charset="0"/>
            </a:rPr>
            <a:t>TATA : </a:t>
          </a:r>
          <a:r>
            <a:rPr lang="th-TH" sz="2000" b="1">
              <a:latin typeface="Tahoma" pitchFamily="34" charset="0"/>
              <a:ea typeface="Tahoma" pitchFamily="34" charset="0"/>
              <a:cs typeface="Tahoma" pitchFamily="34" charset="0"/>
            </a:rPr>
            <a:t>เฉพาะ รุ่น </a:t>
          </a:r>
          <a:br>
            <a:rPr lang="th-TH" sz="2000" b="1">
              <a:latin typeface="Tahoma" pitchFamily="34" charset="0"/>
              <a:ea typeface="Tahoma" pitchFamily="34" charset="0"/>
              <a:cs typeface="Tahoma" pitchFamily="34" charset="0"/>
            </a:rPr>
          </a:br>
          <a:r>
            <a:rPr lang="th-TH" sz="2000" b="1">
              <a:latin typeface="Tahoma" pitchFamily="34" charset="0"/>
              <a:ea typeface="Tahoma" pitchFamily="34" charset="0"/>
              <a:cs typeface="Tahoma" pitchFamily="34" charset="0"/>
            </a:rPr>
            <a:t>   </a:t>
          </a:r>
          <a:r>
            <a:rPr lang="en-US" sz="2000" b="1">
              <a:latin typeface="Tahoma" pitchFamily="34" charset="0"/>
              <a:ea typeface="Tahoma" pitchFamily="34" charset="0"/>
              <a:cs typeface="Tahoma" pitchFamily="34" charset="0"/>
            </a:rPr>
            <a:t>Xenon Doublecab-150 </a:t>
          </a:r>
          <a:br>
            <a:rPr lang="en-US" sz="2000" b="1">
              <a:latin typeface="Tahoma" pitchFamily="34" charset="0"/>
              <a:ea typeface="Tahoma" pitchFamily="34" charset="0"/>
              <a:cs typeface="Tahoma" pitchFamily="34" charset="0"/>
            </a:rPr>
          </a:br>
          <a:r>
            <a:rPr lang="en-US" sz="2000" b="1">
              <a:latin typeface="Tahoma" pitchFamily="34" charset="0"/>
              <a:ea typeface="Tahoma" pitchFamily="34" charset="0"/>
              <a:cs typeface="Tahoma" pitchFamily="34" charset="0"/>
            </a:rPr>
            <a:t> </a:t>
          </a:r>
          <a:r>
            <a:rPr lang="th-TH" sz="2000" b="1">
              <a:latin typeface="Tahoma" pitchFamily="34" charset="0"/>
              <a:ea typeface="Tahoma" pitchFamily="34" charset="0"/>
              <a:cs typeface="Tahoma" pitchFamily="34" charset="0"/>
            </a:rPr>
            <a:t>  </a:t>
          </a:r>
          <a:r>
            <a:rPr lang="en-US" sz="2000" b="1">
              <a:latin typeface="Tahoma" pitchFamily="34" charset="0"/>
              <a:ea typeface="Tahoma" pitchFamily="34" charset="0"/>
              <a:cs typeface="Tahoma" pitchFamily="34" charset="0"/>
            </a:rPr>
            <a:t>Xenon Doublecab 2.2 </a:t>
          </a:r>
          <a:endParaRPr lang="th-TH" sz="2000" b="1">
            <a:latin typeface="Tahoma" pitchFamily="34" charset="0"/>
            <a:ea typeface="Tahoma" pitchFamily="34" charset="0"/>
            <a:cs typeface="Tahoma" pitchFamily="34" charset="0"/>
          </a:endParaRPr>
        </a:p>
      </xdr:txBody>
    </xdr:sp>
    <xdr:clientData/>
  </xdr:twoCellAnchor>
  <xdr:twoCellAnchor>
    <xdr:from>
      <xdr:col>10</xdr:col>
      <xdr:colOff>1571624</xdr:colOff>
      <xdr:row>3</xdr:row>
      <xdr:rowOff>1333501</xdr:rowOff>
    </xdr:from>
    <xdr:to>
      <xdr:col>11</xdr:col>
      <xdr:colOff>642936</xdr:colOff>
      <xdr:row>3</xdr:row>
      <xdr:rowOff>1809750</xdr:rowOff>
    </xdr:to>
    <xdr:sp macro="" textlink="">
      <xdr:nvSpPr>
        <xdr:cNvPr id="149" name="TextBox 148"/>
        <xdr:cNvSpPr txBox="1"/>
      </xdr:nvSpPr>
      <xdr:spPr>
        <a:xfrm>
          <a:off x="14144624" y="29456064"/>
          <a:ext cx="1428750" cy="4762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/>
            <a:t>XENON </a:t>
          </a:r>
          <a:endParaRPr lang="th-TH" sz="2400" b="1"/>
        </a:p>
      </xdr:txBody>
    </xdr:sp>
    <xdr:clientData/>
  </xdr:twoCellAnchor>
  <xdr:twoCellAnchor editAs="oneCell">
    <xdr:from>
      <xdr:col>6</xdr:col>
      <xdr:colOff>882805</xdr:colOff>
      <xdr:row>4</xdr:row>
      <xdr:rowOff>162622</xdr:rowOff>
    </xdr:from>
    <xdr:to>
      <xdr:col>11</xdr:col>
      <xdr:colOff>1649451</xdr:colOff>
      <xdr:row>9</xdr:row>
      <xdr:rowOff>464634</xdr:rowOff>
    </xdr:to>
    <xdr:pic>
      <xdr:nvPicPr>
        <xdr:cNvPr id="2" name="Picture 1" descr="Screen Clipping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455305" y="3949390"/>
          <a:ext cx="7666463" cy="7178598"/>
        </a:xfrm>
        <a:prstGeom prst="rect">
          <a:avLst/>
        </a:prstGeom>
      </xdr:spPr>
    </xdr:pic>
    <xdr:clientData/>
  </xdr:twoCellAnchor>
  <xdr:twoCellAnchor editAs="oneCell">
    <xdr:from>
      <xdr:col>17</xdr:col>
      <xdr:colOff>1951463</xdr:colOff>
      <xdr:row>4</xdr:row>
      <xdr:rowOff>232318</xdr:rowOff>
    </xdr:from>
    <xdr:to>
      <xdr:col>23</xdr:col>
      <xdr:colOff>1771314</xdr:colOff>
      <xdr:row>9</xdr:row>
      <xdr:rowOff>441402</xdr:rowOff>
    </xdr:to>
    <xdr:pic>
      <xdr:nvPicPr>
        <xdr:cNvPr id="4" name="Picture 3" descr="Screen Clippin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00" y="4019086"/>
          <a:ext cx="7811558" cy="7085670"/>
        </a:xfrm>
        <a:prstGeom prst="rect">
          <a:avLst/>
        </a:prstGeom>
      </xdr:spPr>
    </xdr:pic>
    <xdr:clientData/>
  </xdr:twoCellAnchor>
  <xdr:twoCellAnchor editAs="oneCell">
    <xdr:from>
      <xdr:col>6</xdr:col>
      <xdr:colOff>1324207</xdr:colOff>
      <xdr:row>52</xdr:row>
      <xdr:rowOff>0</xdr:rowOff>
    </xdr:from>
    <xdr:to>
      <xdr:col>11</xdr:col>
      <xdr:colOff>1324207</xdr:colOff>
      <xdr:row>78</xdr:row>
      <xdr:rowOff>185853</xdr:rowOff>
    </xdr:to>
    <xdr:pic>
      <xdr:nvPicPr>
        <xdr:cNvPr id="5" name="Picture 4" descr="Screen Clipping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896707" y="30549695"/>
          <a:ext cx="6899817" cy="68301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</xdr:row>
      <xdr:rowOff>33071</xdr:rowOff>
    </xdr:from>
    <xdr:to>
      <xdr:col>22</xdr:col>
      <xdr:colOff>31749</xdr:colOff>
      <xdr:row>37</xdr:row>
      <xdr:rowOff>54894</xdr:rowOff>
    </xdr:to>
    <xdr:pic>
      <xdr:nvPicPr>
        <xdr:cNvPr id="3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9494571"/>
          <a:ext cx="16208374" cy="14188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22109</xdr:colOff>
      <xdr:row>0</xdr:row>
      <xdr:rowOff>0</xdr:rowOff>
    </xdr:from>
    <xdr:ext cx="10795570" cy="1183821"/>
    <xdr:sp macro="" textlink="">
      <xdr:nvSpPr>
        <xdr:cNvPr id="5" name="Rectangle 4"/>
        <xdr:cNvSpPr/>
      </xdr:nvSpPr>
      <xdr:spPr>
        <a:xfrm>
          <a:off x="4784609" y="0"/>
          <a:ext cx="10795570" cy="1183821"/>
        </a:xfrm>
        <a:prstGeom prst="rect">
          <a:avLst/>
        </a:prstGeom>
        <a:solidFill>
          <a:schemeClr val="bg1"/>
        </a:solidFill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th-TH" sz="5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เบี้ยประกันภัยประเภท </a:t>
          </a:r>
          <a:r>
            <a:rPr lang="en-US" sz="5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PLUS</a:t>
          </a:r>
        </a:p>
      </xdr:txBody>
    </xdr:sp>
    <xdr:clientData/>
  </xdr:oneCellAnchor>
  <xdr:twoCellAnchor>
    <xdr:from>
      <xdr:col>0</xdr:col>
      <xdr:colOff>0</xdr:colOff>
      <xdr:row>0</xdr:row>
      <xdr:rowOff>0</xdr:rowOff>
    </xdr:from>
    <xdr:to>
      <xdr:col>6</xdr:col>
      <xdr:colOff>253999</xdr:colOff>
      <xdr:row>0</xdr:row>
      <xdr:rowOff>1178719</xdr:rowOff>
    </xdr:to>
    <xdr:grpSp>
      <xdr:nvGrpSpPr>
        <xdr:cNvPr id="6" name="Group 5"/>
        <xdr:cNvGrpSpPr/>
      </xdr:nvGrpSpPr>
      <xdr:grpSpPr>
        <a:xfrm>
          <a:off x="0" y="0"/>
          <a:ext cx="5508624" cy="1178719"/>
          <a:chOff x="0" y="7976755"/>
          <a:chExt cx="6331533" cy="1657350"/>
        </a:xfrm>
      </xdr:grpSpPr>
      <xdr:sp macro="" textlink="">
        <xdr:nvSpPr>
          <xdr:cNvPr id="7" name="Snip Single Corner Rectangle 6"/>
          <xdr:cNvSpPr/>
        </xdr:nvSpPr>
        <xdr:spPr>
          <a:xfrm rot="10800000" flipH="1">
            <a:off x="0" y="7976755"/>
            <a:ext cx="6256618" cy="1657350"/>
          </a:xfrm>
          <a:prstGeom prst="snip1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8" name="TextBox 7"/>
          <xdr:cNvSpPr txBox="1"/>
        </xdr:nvSpPr>
        <xdr:spPr>
          <a:xfrm>
            <a:off x="2028179" y="8228108"/>
            <a:ext cx="4303354" cy="11187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th-TH" sz="3600" b="1">
                <a:solidFill>
                  <a:schemeClr val="bg1"/>
                </a:solidFill>
                <a:latin typeface="CordiaUPC" pitchFamily="34" charset="-34"/>
                <a:cs typeface="+mn-cs"/>
              </a:rPr>
              <a:t>เทเวศประกันภัย</a:t>
            </a:r>
          </a:p>
        </xdr:txBody>
      </xdr:sp>
      <xdr:pic>
        <xdr:nvPicPr>
          <xdr:cNvPr id="9" name="Picture 8"/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77932" y="8078066"/>
            <a:ext cx="1491268" cy="1515476"/>
          </a:xfrm>
          <a:prstGeom prst="rect">
            <a:avLst/>
          </a:prstGeom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22109</xdr:colOff>
      <xdr:row>0</xdr:row>
      <xdr:rowOff>0</xdr:rowOff>
    </xdr:from>
    <xdr:ext cx="10795570" cy="1183821"/>
    <xdr:sp macro="" textlink="">
      <xdr:nvSpPr>
        <xdr:cNvPr id="2" name="Rectangle 1"/>
        <xdr:cNvSpPr/>
      </xdr:nvSpPr>
      <xdr:spPr>
        <a:xfrm>
          <a:off x="5203709" y="0"/>
          <a:ext cx="10795570" cy="1183821"/>
        </a:xfrm>
        <a:prstGeom prst="rect">
          <a:avLst/>
        </a:prstGeom>
        <a:solidFill>
          <a:schemeClr val="bg1"/>
        </a:solidFill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th-TH" sz="50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เบี้ยประกันภัยประเภท </a:t>
          </a:r>
          <a:r>
            <a:rPr lang="en-US" sz="50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PLUS</a:t>
          </a:r>
          <a:r>
            <a:rPr lang="th-TH" sz="50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</a:t>
          </a:r>
          <a:r>
            <a:rPr lang="th-TH" sz="50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solidFill>
                <a:srgbClr val="0000FF"/>
              </a:solidFill>
              <a:effectLst/>
            </a:rPr>
            <a:t>เพิ่มทุน</a:t>
          </a:r>
          <a:endParaRPr lang="en-US" sz="5000" b="1" cap="none" spc="0" baseline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solidFill>
              <a:srgbClr val="0000FF"/>
            </a:solidFill>
            <a:effectLst/>
          </a:endParaRPr>
        </a:p>
      </xdr:txBody>
    </xdr:sp>
    <xdr:clientData/>
  </xdr:oneCellAnchor>
  <xdr:twoCellAnchor>
    <xdr:from>
      <xdr:col>0</xdr:col>
      <xdr:colOff>0</xdr:colOff>
      <xdr:row>0</xdr:row>
      <xdr:rowOff>0</xdr:rowOff>
    </xdr:from>
    <xdr:to>
      <xdr:col>6</xdr:col>
      <xdr:colOff>253999</xdr:colOff>
      <xdr:row>0</xdr:row>
      <xdr:rowOff>1178719</xdr:rowOff>
    </xdr:to>
    <xdr:grpSp>
      <xdr:nvGrpSpPr>
        <xdr:cNvPr id="3" name="Group 2"/>
        <xdr:cNvGrpSpPr/>
      </xdr:nvGrpSpPr>
      <xdr:grpSpPr>
        <a:xfrm>
          <a:off x="0" y="0"/>
          <a:ext cx="5439832" cy="1178719"/>
          <a:chOff x="0" y="7976755"/>
          <a:chExt cx="6331533" cy="1657350"/>
        </a:xfrm>
      </xdr:grpSpPr>
      <xdr:sp macro="" textlink="">
        <xdr:nvSpPr>
          <xdr:cNvPr id="4" name="Snip Single Corner Rectangle 3"/>
          <xdr:cNvSpPr/>
        </xdr:nvSpPr>
        <xdr:spPr>
          <a:xfrm rot="10800000" flipH="1">
            <a:off x="0" y="7976755"/>
            <a:ext cx="6256618" cy="1657350"/>
          </a:xfrm>
          <a:prstGeom prst="snip1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5" name="TextBox 4"/>
          <xdr:cNvSpPr txBox="1"/>
        </xdr:nvSpPr>
        <xdr:spPr>
          <a:xfrm>
            <a:off x="2028179" y="8228108"/>
            <a:ext cx="4303354" cy="11187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th-TH" sz="3600" b="1">
                <a:solidFill>
                  <a:schemeClr val="bg1"/>
                </a:solidFill>
                <a:latin typeface="CordiaUPC" pitchFamily="34" charset="-34"/>
                <a:cs typeface="+mn-cs"/>
              </a:rPr>
              <a:t>เทเวศประกันภัย</a:t>
            </a:r>
          </a:p>
        </xdr:txBody>
      </xdr:sp>
      <xdr:pic>
        <xdr:nvPicPr>
          <xdr:cNvPr id="6" name="Picture 5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77932" y="8078066"/>
            <a:ext cx="1491268" cy="1515476"/>
          </a:xfrm>
          <a:prstGeom prst="rect">
            <a:avLst/>
          </a:prstGeom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223099</xdr:colOff>
      <xdr:row>0</xdr:row>
      <xdr:rowOff>6521</xdr:rowOff>
    </xdr:from>
    <xdr:ext cx="4224735" cy="1073548"/>
    <xdr:sp macro="" textlink="">
      <xdr:nvSpPr>
        <xdr:cNvPr id="5" name="Rectangle 4"/>
        <xdr:cNvSpPr/>
      </xdr:nvSpPr>
      <xdr:spPr>
        <a:xfrm>
          <a:off x="4305242" y="6521"/>
          <a:ext cx="4224735" cy="1073548"/>
        </a:xfrm>
        <a:prstGeom prst="rect">
          <a:avLst/>
        </a:prstGeom>
        <a:solidFill>
          <a:sysClr val="window" lastClr="FFFFFF"/>
        </a:solidFill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th-TH" sz="5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เทเวศคุ้มกัน</a:t>
          </a:r>
          <a:endParaRPr lang="th-TH" sz="4400" b="1" cap="none" spc="0" baseline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0</xdr:col>
      <xdr:colOff>1</xdr:colOff>
      <xdr:row>0</xdr:row>
      <xdr:rowOff>0</xdr:rowOff>
    </xdr:from>
    <xdr:to>
      <xdr:col>2</xdr:col>
      <xdr:colOff>421821</xdr:colOff>
      <xdr:row>2</xdr:row>
      <xdr:rowOff>166688</xdr:rowOff>
    </xdr:to>
    <xdr:grpSp>
      <xdr:nvGrpSpPr>
        <xdr:cNvPr id="11" name="Group 10"/>
        <xdr:cNvGrpSpPr/>
      </xdr:nvGrpSpPr>
      <xdr:grpSpPr>
        <a:xfrm>
          <a:off x="1" y="0"/>
          <a:ext cx="4503963" cy="1064759"/>
          <a:chOff x="0" y="7976755"/>
          <a:chExt cx="6526353" cy="1657350"/>
        </a:xfrm>
      </xdr:grpSpPr>
      <xdr:sp macro="" textlink="">
        <xdr:nvSpPr>
          <xdr:cNvPr id="12" name="Snip Single Corner Rectangle 11"/>
          <xdr:cNvSpPr/>
        </xdr:nvSpPr>
        <xdr:spPr>
          <a:xfrm rot="10800000" flipH="1">
            <a:off x="0" y="7976755"/>
            <a:ext cx="6154939" cy="1657350"/>
          </a:xfrm>
          <a:prstGeom prst="snip1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1670840" y="8191500"/>
            <a:ext cx="4855513" cy="11187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th-TH" sz="3200" b="1">
                <a:solidFill>
                  <a:schemeClr val="bg1"/>
                </a:solidFill>
                <a:latin typeface="CordiaUPC" pitchFamily="34" charset="-34"/>
                <a:cs typeface="+mn-cs"/>
              </a:rPr>
              <a:t>เทเวศประกันภัย</a:t>
            </a:r>
          </a:p>
        </xdr:txBody>
      </xdr:sp>
      <xdr:pic>
        <xdr:nvPicPr>
          <xdr:cNvPr id="14" name="Picture 13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77934" y="8060051"/>
            <a:ext cx="1538867" cy="1515477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678657</xdr:colOff>
      <xdr:row>6</xdr:row>
      <xdr:rowOff>45639</xdr:rowOff>
    </xdr:from>
    <xdr:ext cx="2333625" cy="430611"/>
    <xdr:sp macro="" textlink="">
      <xdr:nvSpPr>
        <xdr:cNvPr id="15" name="Rectangle 14"/>
        <xdr:cNvSpPr/>
      </xdr:nvSpPr>
      <xdr:spPr>
        <a:xfrm>
          <a:off x="678657" y="2307827"/>
          <a:ext cx="2333625" cy="430611"/>
        </a:xfrm>
        <a:prstGeom prst="rect">
          <a:avLst/>
        </a:prstGeom>
        <a:solidFill>
          <a:sysClr val="window" lastClr="FFFFFF"/>
        </a:solidFill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th-TH" sz="2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เทเวศคุ้มกัน</a:t>
          </a:r>
          <a:endParaRPr lang="th-TH" sz="1800" b="1" cap="none" spc="0" baseline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 editAs="oneCell">
    <xdr:from>
      <xdr:col>0</xdr:col>
      <xdr:colOff>124424</xdr:colOff>
      <xdr:row>3</xdr:row>
      <xdr:rowOff>176893</xdr:rowOff>
    </xdr:from>
    <xdr:to>
      <xdr:col>6</xdr:col>
      <xdr:colOff>1306011</xdr:colOff>
      <xdr:row>9</xdr:row>
      <xdr:rowOff>111294</xdr:rowOff>
    </xdr:to>
    <xdr:pic>
      <xdr:nvPicPr>
        <xdr:cNvPr id="16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4424" y="1524000"/>
          <a:ext cx="8488623" cy="28327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108857</xdr:colOff>
      <xdr:row>0</xdr:row>
      <xdr:rowOff>68036</xdr:rowOff>
    </xdr:from>
    <xdr:to>
      <xdr:col>13</xdr:col>
      <xdr:colOff>81643</xdr:colOff>
      <xdr:row>2</xdr:row>
      <xdr:rowOff>234724</xdr:rowOff>
    </xdr:to>
    <xdr:grpSp>
      <xdr:nvGrpSpPr>
        <xdr:cNvPr id="17" name="Group 16"/>
        <xdr:cNvGrpSpPr/>
      </xdr:nvGrpSpPr>
      <xdr:grpSpPr>
        <a:xfrm>
          <a:off x="8844643" y="68036"/>
          <a:ext cx="4463143" cy="1064759"/>
          <a:chOff x="0" y="7976755"/>
          <a:chExt cx="6529526" cy="1657350"/>
        </a:xfrm>
      </xdr:grpSpPr>
      <xdr:sp macro="" textlink="">
        <xdr:nvSpPr>
          <xdr:cNvPr id="18" name="Snip Single Corner Rectangle 17"/>
          <xdr:cNvSpPr/>
        </xdr:nvSpPr>
        <xdr:spPr>
          <a:xfrm rot="10800000" flipH="1">
            <a:off x="0" y="7976755"/>
            <a:ext cx="6154939" cy="1657350"/>
          </a:xfrm>
          <a:prstGeom prst="snip1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19" name="TextBox 18"/>
          <xdr:cNvSpPr txBox="1"/>
        </xdr:nvSpPr>
        <xdr:spPr>
          <a:xfrm>
            <a:off x="1714832" y="8191500"/>
            <a:ext cx="4814694" cy="11187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th-TH" sz="3200" b="1">
                <a:solidFill>
                  <a:schemeClr val="bg1"/>
                </a:solidFill>
                <a:latin typeface="CordiaUPC" pitchFamily="34" charset="-34"/>
                <a:cs typeface="+mn-cs"/>
              </a:rPr>
              <a:t>เทเวศประกันภัย</a:t>
            </a:r>
          </a:p>
        </xdr:txBody>
      </xdr:sp>
      <xdr:pic>
        <xdr:nvPicPr>
          <xdr:cNvPr id="20" name="Picture 19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77930" y="8060051"/>
            <a:ext cx="1574358" cy="1515477"/>
          </a:xfrm>
          <a:prstGeom prst="rect">
            <a:avLst/>
          </a:prstGeom>
        </xdr:spPr>
      </xdr:pic>
    </xdr:grpSp>
    <xdr:clientData/>
  </xdr:twoCellAnchor>
  <xdr:oneCellAnchor>
    <xdr:from>
      <xdr:col>12</xdr:col>
      <xdr:colOff>544286</xdr:colOff>
      <xdr:row>0</xdr:row>
      <xdr:rowOff>54429</xdr:rowOff>
    </xdr:from>
    <xdr:ext cx="4224735" cy="1073548"/>
    <xdr:sp macro="" textlink="">
      <xdr:nvSpPr>
        <xdr:cNvPr id="21" name="Rectangle 20"/>
        <xdr:cNvSpPr/>
      </xdr:nvSpPr>
      <xdr:spPr>
        <a:xfrm>
          <a:off x="13076465" y="54429"/>
          <a:ext cx="4224735" cy="1073548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th-TH" sz="5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ประเภท 3</a:t>
          </a:r>
          <a:endParaRPr lang="th-TH" sz="4400" b="1" cap="none" spc="0" baseline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 editAs="oneCell">
    <xdr:from>
      <xdr:col>7</xdr:col>
      <xdr:colOff>190501</xdr:colOff>
      <xdr:row>13</xdr:row>
      <xdr:rowOff>54428</xdr:rowOff>
    </xdr:from>
    <xdr:to>
      <xdr:col>13</xdr:col>
      <xdr:colOff>340179</xdr:colOff>
      <xdr:row>21</xdr:row>
      <xdr:rowOff>27214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26287" y="6395357"/>
          <a:ext cx="4640035" cy="3456214"/>
        </a:xfrm>
        <a:prstGeom prst="rect">
          <a:avLst/>
        </a:prstGeom>
      </xdr:spPr>
    </xdr:pic>
    <xdr:clientData/>
  </xdr:twoCellAnchor>
  <xdr:twoCellAnchor editAs="oneCell">
    <xdr:from>
      <xdr:col>7</xdr:col>
      <xdr:colOff>149679</xdr:colOff>
      <xdr:row>4</xdr:row>
      <xdr:rowOff>81642</xdr:rowOff>
    </xdr:from>
    <xdr:to>
      <xdr:col>13</xdr:col>
      <xdr:colOff>272144</xdr:colOff>
      <xdr:row>11</xdr:row>
      <xdr:rowOff>-1</xdr:rowOff>
    </xdr:to>
    <xdr:pic>
      <xdr:nvPicPr>
        <xdr:cNvPr id="2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885465" y="1673678"/>
          <a:ext cx="4612822" cy="36331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29</xdr:col>
      <xdr:colOff>421820</xdr:colOff>
      <xdr:row>0</xdr:row>
      <xdr:rowOff>40822</xdr:rowOff>
    </xdr:from>
    <xdr:ext cx="4224735" cy="1073548"/>
    <xdr:sp macro="" textlink="">
      <xdr:nvSpPr>
        <xdr:cNvPr id="28" name="Rectangle 27"/>
        <xdr:cNvSpPr/>
      </xdr:nvSpPr>
      <xdr:spPr>
        <a:xfrm>
          <a:off x="22478999" y="40822"/>
          <a:ext cx="4224735" cy="1073548"/>
        </a:xfrm>
        <a:prstGeom prst="rect">
          <a:avLst/>
        </a:prstGeom>
        <a:solidFill>
          <a:schemeClr val="bg1"/>
        </a:solidFill>
      </xdr:spPr>
      <xdr:txBody>
        <a:bodyPr wrap="none" lIns="91440" tIns="45720" rIns="91440" bIns="45720" anchor="ctr">
          <a:noAutofit/>
        </a:bodyPr>
        <a:lstStyle/>
        <a:p>
          <a:pPr algn="ctr"/>
          <a:r>
            <a:rPr lang="th-TH" sz="4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ประเภท 2</a:t>
          </a:r>
          <a:endParaRPr lang="th-TH" sz="4000" b="1" cap="none" spc="0" baseline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 editAs="oneCell">
    <xdr:from>
      <xdr:col>22</xdr:col>
      <xdr:colOff>0</xdr:colOff>
      <xdr:row>16</xdr:row>
      <xdr:rowOff>231321</xdr:rowOff>
    </xdr:from>
    <xdr:to>
      <xdr:col>39</xdr:col>
      <xdr:colOff>244336</xdr:colOff>
      <xdr:row>28</xdr:row>
      <xdr:rowOff>453</xdr:rowOff>
    </xdr:to>
    <xdr:pic>
      <xdr:nvPicPr>
        <xdr:cNvPr id="29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84143" y="8191500"/>
          <a:ext cx="6122621" cy="3184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54428</xdr:colOff>
      <xdr:row>0</xdr:row>
      <xdr:rowOff>40822</xdr:rowOff>
    </xdr:from>
    <xdr:to>
      <xdr:col>29</xdr:col>
      <xdr:colOff>299358</xdr:colOff>
      <xdr:row>2</xdr:row>
      <xdr:rowOff>207510</xdr:rowOff>
    </xdr:to>
    <xdr:grpSp>
      <xdr:nvGrpSpPr>
        <xdr:cNvPr id="30" name="Group 29"/>
        <xdr:cNvGrpSpPr/>
      </xdr:nvGrpSpPr>
      <xdr:grpSpPr>
        <a:xfrm>
          <a:off x="18029464" y="40822"/>
          <a:ext cx="4299858" cy="1064759"/>
          <a:chOff x="0" y="7976755"/>
          <a:chExt cx="6302309" cy="1657350"/>
        </a:xfrm>
      </xdr:grpSpPr>
      <xdr:sp macro="" textlink="">
        <xdr:nvSpPr>
          <xdr:cNvPr id="31" name="Snip Single Corner Rectangle 30"/>
          <xdr:cNvSpPr/>
        </xdr:nvSpPr>
        <xdr:spPr>
          <a:xfrm rot="10800000" flipH="1">
            <a:off x="0" y="7976755"/>
            <a:ext cx="6154939" cy="1657350"/>
          </a:xfrm>
          <a:prstGeom prst="snip1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32" name="TextBox 31"/>
          <xdr:cNvSpPr txBox="1"/>
        </xdr:nvSpPr>
        <xdr:spPr>
          <a:xfrm>
            <a:off x="1635059" y="8191500"/>
            <a:ext cx="4667250" cy="11187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th-TH" sz="3200" b="1">
                <a:solidFill>
                  <a:schemeClr val="bg1"/>
                </a:solidFill>
                <a:latin typeface="CordiaUPC" pitchFamily="34" charset="-34"/>
                <a:cs typeface="+mn-cs"/>
              </a:rPr>
              <a:t>เทเวศประกันภัย</a:t>
            </a:r>
          </a:p>
        </xdr:txBody>
      </xdr:sp>
      <xdr:pic>
        <xdr:nvPicPr>
          <xdr:cNvPr id="33" name="Picture 3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77933" y="8060051"/>
            <a:ext cx="1517591" cy="1515477"/>
          </a:xfrm>
          <a:prstGeom prst="rect">
            <a:avLst/>
          </a:prstGeom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234949</xdr:colOff>
      <xdr:row>18</xdr:row>
      <xdr:rowOff>179915</xdr:rowOff>
    </xdr:from>
    <xdr:to>
      <xdr:col>1</xdr:col>
      <xdr:colOff>222250</xdr:colOff>
      <xdr:row>20</xdr:row>
      <xdr:rowOff>24953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3845" t="15385" r="-5770" b="21154"/>
        <a:stretch/>
      </xdr:blipFill>
      <xdr:spPr>
        <a:xfrm>
          <a:off x="234949" y="4580465"/>
          <a:ext cx="463551" cy="264138"/>
        </a:xfrm>
        <a:prstGeom prst="rect">
          <a:avLst/>
        </a:prstGeom>
      </xdr:spPr>
    </xdr:pic>
    <xdr:clientData/>
  </xdr:twoCellAnchor>
  <xdr:twoCellAnchor editAs="oneCell">
    <xdr:from>
      <xdr:col>0</xdr:col>
      <xdr:colOff>349248</xdr:colOff>
      <xdr:row>20</xdr:row>
      <xdr:rowOff>158746</xdr:rowOff>
    </xdr:from>
    <xdr:to>
      <xdr:col>1</xdr:col>
      <xdr:colOff>134055</xdr:colOff>
      <xdr:row>21</xdr:row>
      <xdr:rowOff>213176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244" r="17823" b="5261"/>
        <a:stretch/>
      </xdr:blipFill>
      <xdr:spPr>
        <a:xfrm>
          <a:off x="349248" y="4978396"/>
          <a:ext cx="261057" cy="263980"/>
        </a:xfrm>
        <a:prstGeom prst="rect">
          <a:avLst/>
        </a:prstGeom>
      </xdr:spPr>
    </xdr:pic>
    <xdr:clientData/>
  </xdr:twoCellAnchor>
  <xdr:twoCellAnchor editAs="oneCell">
    <xdr:from>
      <xdr:col>0</xdr:col>
      <xdr:colOff>275168</xdr:colOff>
      <xdr:row>13</xdr:row>
      <xdr:rowOff>2</xdr:rowOff>
    </xdr:from>
    <xdr:to>
      <xdr:col>1</xdr:col>
      <xdr:colOff>224638</xdr:colOff>
      <xdr:row>14</xdr:row>
      <xdr:rowOff>52917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714" r="12501" b="-5280"/>
        <a:stretch/>
      </xdr:blipFill>
      <xdr:spPr>
        <a:xfrm>
          <a:off x="275168" y="3152777"/>
          <a:ext cx="425720" cy="310090"/>
        </a:xfrm>
        <a:prstGeom prst="rect">
          <a:avLst/>
        </a:prstGeom>
      </xdr:spPr>
    </xdr:pic>
    <xdr:clientData/>
  </xdr:twoCellAnchor>
  <xdr:twoCellAnchor editAs="oneCell">
    <xdr:from>
      <xdr:col>0</xdr:col>
      <xdr:colOff>235478</xdr:colOff>
      <xdr:row>15</xdr:row>
      <xdr:rowOff>251356</xdr:rowOff>
    </xdr:from>
    <xdr:to>
      <xdr:col>1</xdr:col>
      <xdr:colOff>245375</xdr:colOff>
      <xdr:row>17</xdr:row>
      <xdr:rowOff>105833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5478" y="3918481"/>
          <a:ext cx="486147" cy="368827"/>
        </a:xfrm>
        <a:prstGeom prst="rect">
          <a:avLst/>
        </a:prstGeom>
      </xdr:spPr>
    </xdr:pic>
    <xdr:clientData/>
  </xdr:twoCellAnchor>
  <xdr:twoCellAnchor>
    <xdr:from>
      <xdr:col>0</xdr:col>
      <xdr:colOff>31748</xdr:colOff>
      <xdr:row>27</xdr:row>
      <xdr:rowOff>63481</xdr:rowOff>
    </xdr:from>
    <xdr:to>
      <xdr:col>36</xdr:col>
      <xdr:colOff>593722</xdr:colOff>
      <xdr:row>30</xdr:row>
      <xdr:rowOff>201080</xdr:rowOff>
    </xdr:to>
    <xdr:sp macro="" textlink="">
      <xdr:nvSpPr>
        <xdr:cNvPr id="6" name="Text Box 2"/>
        <xdr:cNvSpPr txBox="1">
          <a:spLocks noChangeArrowheads="1"/>
        </xdr:cNvSpPr>
      </xdr:nvSpPr>
      <xdr:spPr bwMode="auto">
        <a:xfrm>
          <a:off x="31748" y="6397606"/>
          <a:ext cx="9953624" cy="70909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prstDash val="sysDot"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th-TH" sz="6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1.</a:t>
          </a:r>
          <a:r>
            <a:rPr lang="th-TH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 อัตราเบี้ยสำหรับรถลักษณะการใช้งานส่วนบุคคล สงวนสิทธิ์ไม่รับรถรับจ้าง ให้เช่า รถแต่ง รถดัดแปลง รถขนส่ง/รับขนสินค้าที่มีความเสี่ยงภัยสูง เช่น เชื้อเพลิง กรด แก๊ส</a:t>
          </a:r>
        </a:p>
        <a:p>
          <a:pPr algn="l" rtl="0">
            <a:defRPr sz="1000"/>
          </a:pPr>
          <a:r>
            <a:rPr lang="th-TH" sz="7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2</a:t>
          </a:r>
          <a:r>
            <a:rPr lang="th-TH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. ทุนประกันขั้นต่ำรับที่ประมาณ 80% และทุนประกันสูงสุดไม่เกิน 90% ของมูลค่าตลาดขณะขอเอาประกันภัย</a:t>
          </a:r>
        </a:p>
        <a:p>
          <a:pPr algn="l" rtl="0">
            <a:defRPr sz="1000"/>
          </a:pPr>
          <a:r>
            <a:rPr lang="th-TH" sz="7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3</a:t>
          </a:r>
          <a:r>
            <a:rPr lang="th-TH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. เบี้ยประกันที่กำหนด รวมถึงอุปกรณ์ตกแต่ง และติดตั้งแก๊สไม่เกิน 1 ถัง ในวงเงินรวมทั้งสิ้นไม่เกิน 20,000.- บาท ณ วันที่แจ้งทำประกันภัย (ไม่คุ้มครองสติ๊กเกอร์ และอุปกรณ์ตกแต่งพิเศษ เช่น เคฟลาร์ (</a:t>
          </a: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cafla) , </a:t>
          </a:r>
          <a:r>
            <a:rPr lang="th-TH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ตู้ติดเครื่องทำความเย็น เป็นต้น)  กรณีต้องการวงเงินเพิ่มขึ้น ขอสงวนสิทธิ์พิจารณารับประกัน โดยคิดเบี้ยเพิ่มในวงเงินคุ้มครอง 10,000.- ละ 300.- บาท (จากเบี้ยสุทธิ)  กรณีติดตั้งเพิ่มหลังออกกธ</a:t>
          </a: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. </a:t>
          </a:r>
          <a:r>
            <a:rPr lang="th-TH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สงวนสิทธิเพิ่มเบี้ยในวงเงินคุ้มครอง 10,000.- ละ 300.- บาท (จากเบี้ยสุทธิ)</a:t>
          </a:r>
        </a:p>
        <a:p>
          <a:pPr algn="l" rtl="0">
            <a:defRPr sz="1000"/>
          </a:pPr>
          <a:r>
            <a:rPr lang="th-TH" sz="7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4</a:t>
          </a:r>
          <a:r>
            <a:rPr lang="th-TH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. ระยะเวลา </a:t>
          </a:r>
          <a:r>
            <a:rPr lang="en-US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Campaign </a:t>
          </a:r>
          <a:r>
            <a:rPr lang="th-TH" sz="800" b="0" i="0" u="none" strike="noStrike" baseline="0">
              <a:solidFill>
                <a:srgbClr val="000000"/>
              </a:solidFill>
              <a:latin typeface="Tahoma"/>
              <a:ea typeface="Tahoma"/>
              <a:cs typeface="Tahoma"/>
            </a:rPr>
            <a:t>ถึง 31  มีนาคม 2559  ฝ่ายรับประกันภัยรถยนต์ ขอสงวนสิทธิ์ในการพิจารณาปรับเปลี่ยนเบี้ยตามความเหมาะสม</a:t>
          </a:r>
        </a:p>
      </xdr:txBody>
    </xdr:sp>
    <xdr:clientData/>
  </xdr:twoCellAnchor>
  <xdr:twoCellAnchor editAs="oneCell">
    <xdr:from>
      <xdr:col>0</xdr:col>
      <xdr:colOff>359831</xdr:colOff>
      <xdr:row>23</xdr:row>
      <xdr:rowOff>21167</xdr:rowOff>
    </xdr:from>
    <xdr:to>
      <xdr:col>1</xdr:col>
      <xdr:colOff>206620</xdr:colOff>
      <xdr:row>24</xdr:row>
      <xdr:rowOff>22678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59831" y="5488517"/>
          <a:ext cx="323039" cy="211061"/>
        </a:xfrm>
        <a:prstGeom prst="rect">
          <a:avLst/>
        </a:prstGeom>
      </xdr:spPr>
    </xdr:pic>
    <xdr:clientData/>
  </xdr:twoCellAnchor>
  <xdr:twoCellAnchor editAs="oneCell">
    <xdr:from>
      <xdr:col>0</xdr:col>
      <xdr:colOff>328083</xdr:colOff>
      <xdr:row>24</xdr:row>
      <xdr:rowOff>180974</xdr:rowOff>
    </xdr:from>
    <xdr:to>
      <xdr:col>1</xdr:col>
      <xdr:colOff>233649</xdr:colOff>
      <xdr:row>26</xdr:row>
      <xdr:rowOff>40368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438" t="16438" r="16438" b="10502"/>
        <a:stretch/>
      </xdr:blipFill>
      <xdr:spPr>
        <a:xfrm>
          <a:off x="328083" y="5857874"/>
          <a:ext cx="381816" cy="307069"/>
        </a:xfrm>
        <a:prstGeom prst="rect">
          <a:avLst/>
        </a:prstGeom>
      </xdr:spPr>
    </xdr:pic>
    <xdr:clientData/>
  </xdr:twoCellAnchor>
  <xdr:twoCellAnchor editAs="oneCell">
    <xdr:from>
      <xdr:col>7</xdr:col>
      <xdr:colOff>82549</xdr:colOff>
      <xdr:row>1</xdr:row>
      <xdr:rowOff>37160</xdr:rowOff>
    </xdr:from>
    <xdr:to>
      <xdr:col>35</xdr:col>
      <xdr:colOff>28575</xdr:colOff>
      <xdr:row>13</xdr:row>
      <xdr:rowOff>6290</xdr:rowOff>
    </xdr:to>
    <xdr:pic>
      <xdr:nvPicPr>
        <xdr:cNvPr id="10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16249" y="103835"/>
          <a:ext cx="5975351" cy="3055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40</xdr:col>
      <xdr:colOff>95250</xdr:colOff>
      <xdr:row>10</xdr:row>
      <xdr:rowOff>95250</xdr:rowOff>
    </xdr:from>
    <xdr:to>
      <xdr:col>43</xdr:col>
      <xdr:colOff>476250</xdr:colOff>
      <xdr:row>15</xdr:row>
      <xdr:rowOff>28575</xdr:rowOff>
    </xdr:to>
    <xdr:sp macro="" textlink="">
      <xdr:nvSpPr>
        <xdr:cNvPr id="11" name="UpRibbonSharp"/>
        <xdr:cNvSpPr>
          <a:spLocks noEditPoints="1" noChangeArrowheads="1"/>
        </xdr:cNvSpPr>
      </xdr:nvSpPr>
      <xdr:spPr bwMode="auto">
        <a:xfrm>
          <a:off x="12163425" y="2476500"/>
          <a:ext cx="2438400" cy="1219200"/>
        </a:xfrm>
        <a:custGeom>
          <a:avLst/>
          <a:gdLst>
            <a:gd name="G0" fmla="+- 0 0 0"/>
            <a:gd name="G1" fmla="+- 5400 0 0"/>
            <a:gd name="G2" fmla="+- 5400 2700 0"/>
            <a:gd name="G3" fmla="+- 21600 0 G2"/>
            <a:gd name="G4" fmla="+- 21600 0 G1"/>
            <a:gd name="G5" fmla="+- 21600 0 18900"/>
            <a:gd name="G6" fmla="*/ 18900 1 2"/>
            <a:gd name="G7" fmla="+- 21600 0 G6"/>
            <a:gd name="G8" fmla="+- 18900 0 0"/>
            <a:gd name="T0" fmla="*/ 10800 w 21600"/>
            <a:gd name="T1" fmla="*/ 0 h 21600"/>
            <a:gd name="T2" fmla="*/ 2700 w 21600"/>
            <a:gd name="T3" fmla="*/ 12150 h 21600"/>
            <a:gd name="T4" fmla="*/ 10800 w 21600"/>
            <a:gd name="T5" fmla="*/ 18900 h 21600"/>
            <a:gd name="T6" fmla="*/ 18900 w 21600"/>
            <a:gd name="T7" fmla="*/ 1215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G1 w 21600"/>
            <a:gd name="T13" fmla="*/ 0 h 21600"/>
            <a:gd name="T14" fmla="*/ G4 w 21600"/>
            <a:gd name="T15" fmla="*/ G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 extrusionOk="0">
              <a:moveTo>
                <a:pt x="0" y="21600"/>
              </a:moveTo>
              <a:lnTo>
                <a:pt x="8100" y="21600"/>
              </a:lnTo>
              <a:lnTo>
                <a:pt x="8100" y="18900"/>
              </a:lnTo>
              <a:lnTo>
                <a:pt x="13500" y="18900"/>
              </a:lnTo>
              <a:lnTo>
                <a:pt x="13500" y="21600"/>
              </a:lnTo>
              <a:lnTo>
                <a:pt x="21600" y="21600"/>
              </a:lnTo>
              <a:lnTo>
                <a:pt x="18900" y="12150"/>
              </a:lnTo>
              <a:lnTo>
                <a:pt x="21600" y="2700"/>
              </a:lnTo>
              <a:lnTo>
                <a:pt x="16200" y="2700"/>
              </a:lnTo>
              <a:lnTo>
                <a:pt x="16200" y="0"/>
              </a:lnTo>
              <a:lnTo>
                <a:pt x="5400" y="0"/>
              </a:lnTo>
              <a:lnTo>
                <a:pt x="5400" y="2700"/>
              </a:lnTo>
              <a:lnTo>
                <a:pt x="0" y="2700"/>
              </a:lnTo>
              <a:lnTo>
                <a:pt x="2700" y="12150"/>
              </a:lnTo>
              <a:close/>
            </a:path>
            <a:path w="21600" h="21600" fill="none" extrusionOk="0">
              <a:moveTo>
                <a:pt x="8100" y="18900"/>
              </a:moveTo>
              <a:lnTo>
                <a:pt x="5400" y="18900"/>
              </a:lnTo>
              <a:lnTo>
                <a:pt x="5400" y="2700"/>
              </a:lnTo>
            </a:path>
            <a:path w="21600" h="21600" fill="none" extrusionOk="0">
              <a:moveTo>
                <a:pt x="5400" y="18900"/>
              </a:moveTo>
              <a:lnTo>
                <a:pt x="8100" y="21600"/>
              </a:lnTo>
            </a:path>
            <a:path w="21600" h="21600" fill="none" extrusionOk="0">
              <a:moveTo>
                <a:pt x="13500" y="18900"/>
              </a:moveTo>
              <a:lnTo>
                <a:pt x="16200" y="18900"/>
              </a:lnTo>
              <a:lnTo>
                <a:pt x="16200" y="2700"/>
              </a:lnTo>
            </a:path>
            <a:path w="21600" h="21600" fill="none" extrusionOk="0">
              <a:moveTo>
                <a:pt x="16200" y="18900"/>
              </a:moveTo>
              <a:lnTo>
                <a:pt x="13500" y="21600"/>
              </a:lnTo>
            </a:path>
          </a:pathLst>
        </a:custGeom>
        <a:solidFill>
          <a:srgbClr val="D8EBB3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14</xdr:col>
      <xdr:colOff>254000</xdr:colOff>
      <xdr:row>33</xdr:row>
      <xdr:rowOff>169333</xdr:rowOff>
    </xdr:from>
    <xdr:to>
      <xdr:col>25</xdr:col>
      <xdr:colOff>104775</xdr:colOff>
      <xdr:row>40</xdr:row>
      <xdr:rowOff>121707</xdr:rowOff>
    </xdr:to>
    <xdr:sp macro="" textlink="">
      <xdr:nvSpPr>
        <xdr:cNvPr id="13" name="UpRibbonSharp"/>
        <xdr:cNvSpPr>
          <a:spLocks noEditPoints="1" noChangeArrowheads="1"/>
        </xdr:cNvSpPr>
      </xdr:nvSpPr>
      <xdr:spPr bwMode="auto">
        <a:xfrm>
          <a:off x="4244975" y="7636933"/>
          <a:ext cx="2451100" cy="1219199"/>
        </a:xfrm>
        <a:custGeom>
          <a:avLst/>
          <a:gdLst>
            <a:gd name="G0" fmla="+- 0 0 0"/>
            <a:gd name="G1" fmla="+- 5400 0 0"/>
            <a:gd name="G2" fmla="+- 5400 2700 0"/>
            <a:gd name="G3" fmla="+- 21600 0 G2"/>
            <a:gd name="G4" fmla="+- 21600 0 G1"/>
            <a:gd name="G5" fmla="+- 21600 0 18900"/>
            <a:gd name="G6" fmla="*/ 18900 1 2"/>
            <a:gd name="G7" fmla="+- 21600 0 G6"/>
            <a:gd name="G8" fmla="+- 18900 0 0"/>
            <a:gd name="T0" fmla="*/ 10800 w 21600"/>
            <a:gd name="T1" fmla="*/ 0 h 21600"/>
            <a:gd name="T2" fmla="*/ 2700 w 21600"/>
            <a:gd name="T3" fmla="*/ 12150 h 21600"/>
            <a:gd name="T4" fmla="*/ 10800 w 21600"/>
            <a:gd name="T5" fmla="*/ 18900 h 21600"/>
            <a:gd name="T6" fmla="*/ 18900 w 21600"/>
            <a:gd name="T7" fmla="*/ 1215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G1 w 21600"/>
            <a:gd name="T13" fmla="*/ 0 h 21600"/>
            <a:gd name="T14" fmla="*/ G4 w 21600"/>
            <a:gd name="T15" fmla="*/ G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 extrusionOk="0">
              <a:moveTo>
                <a:pt x="0" y="21600"/>
              </a:moveTo>
              <a:lnTo>
                <a:pt x="8100" y="21600"/>
              </a:lnTo>
              <a:lnTo>
                <a:pt x="8100" y="18900"/>
              </a:lnTo>
              <a:lnTo>
                <a:pt x="13500" y="18900"/>
              </a:lnTo>
              <a:lnTo>
                <a:pt x="13500" y="21600"/>
              </a:lnTo>
              <a:lnTo>
                <a:pt x="21600" y="21600"/>
              </a:lnTo>
              <a:lnTo>
                <a:pt x="18900" y="12150"/>
              </a:lnTo>
              <a:lnTo>
                <a:pt x="21600" y="2700"/>
              </a:lnTo>
              <a:lnTo>
                <a:pt x="16200" y="2700"/>
              </a:lnTo>
              <a:lnTo>
                <a:pt x="16200" y="0"/>
              </a:lnTo>
              <a:lnTo>
                <a:pt x="5400" y="0"/>
              </a:lnTo>
              <a:lnTo>
                <a:pt x="5400" y="2700"/>
              </a:lnTo>
              <a:lnTo>
                <a:pt x="0" y="2700"/>
              </a:lnTo>
              <a:lnTo>
                <a:pt x="2700" y="12150"/>
              </a:lnTo>
              <a:close/>
            </a:path>
            <a:path w="21600" h="21600" fill="none" extrusionOk="0">
              <a:moveTo>
                <a:pt x="8100" y="18900"/>
              </a:moveTo>
              <a:lnTo>
                <a:pt x="5400" y="18900"/>
              </a:lnTo>
              <a:lnTo>
                <a:pt x="5400" y="2700"/>
              </a:lnTo>
            </a:path>
            <a:path w="21600" h="21600" fill="none" extrusionOk="0">
              <a:moveTo>
                <a:pt x="5400" y="18900"/>
              </a:moveTo>
              <a:lnTo>
                <a:pt x="8100" y="21600"/>
              </a:lnTo>
            </a:path>
            <a:path w="21600" h="21600" fill="none" extrusionOk="0">
              <a:moveTo>
                <a:pt x="13500" y="18900"/>
              </a:moveTo>
              <a:lnTo>
                <a:pt x="16200" y="18900"/>
              </a:lnTo>
              <a:lnTo>
                <a:pt x="16200" y="2700"/>
              </a:lnTo>
            </a:path>
            <a:path w="21600" h="21600" fill="none" extrusionOk="0">
              <a:moveTo>
                <a:pt x="16200" y="18900"/>
              </a:moveTo>
              <a:lnTo>
                <a:pt x="13500" y="21600"/>
              </a:lnTo>
            </a:path>
          </a:pathLst>
        </a:custGeom>
        <a:solidFill>
          <a:srgbClr val="D8EBB3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 editAs="oneCell">
    <xdr:from>
      <xdr:col>32</xdr:col>
      <xdr:colOff>0</xdr:colOff>
      <xdr:row>37</xdr:row>
      <xdr:rowOff>0</xdr:rowOff>
    </xdr:from>
    <xdr:to>
      <xdr:col>32</xdr:col>
      <xdr:colOff>152400</xdr:colOff>
      <xdr:row>37</xdr:row>
      <xdr:rowOff>161925</xdr:rowOff>
    </xdr:to>
    <xdr:pic>
      <xdr:nvPicPr>
        <xdr:cNvPr id="14" name="Picture 13" descr="C:\Program Files\Microsoft Office\MEDIA\OFFICE14\Bullets\BD21302_.gif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772400" y="8191500"/>
          <a:ext cx="15240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433917</xdr:colOff>
      <xdr:row>44</xdr:row>
      <xdr:rowOff>21167</xdr:rowOff>
    </xdr:from>
    <xdr:to>
      <xdr:col>24</xdr:col>
      <xdr:colOff>15875</xdr:colOff>
      <xdr:row>44</xdr:row>
      <xdr:rowOff>116417</xdr:rowOff>
    </xdr:to>
    <xdr:pic>
      <xdr:nvPicPr>
        <xdr:cNvPr id="15" name="Picture 14" descr="C:\Program Files\Microsoft Office\MEDIA\OFFICE14\Lines\BD21370_.gif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3917" y="9479492"/>
          <a:ext cx="5744633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105833</xdr:colOff>
      <xdr:row>46</xdr:row>
      <xdr:rowOff>116417</xdr:rowOff>
    </xdr:from>
    <xdr:to>
      <xdr:col>24</xdr:col>
      <xdr:colOff>83607</xdr:colOff>
      <xdr:row>47</xdr:row>
      <xdr:rowOff>116416</xdr:rowOff>
    </xdr:to>
    <xdr:pic>
      <xdr:nvPicPr>
        <xdr:cNvPr id="16" name="Picture 15" descr="C:\Program Files\Microsoft Office\MEDIA\OFFICE14\Lines\BD21313_.gif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34583" y="9936692"/>
          <a:ext cx="4711699" cy="1809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116417</xdr:colOff>
      <xdr:row>41</xdr:row>
      <xdr:rowOff>169334</xdr:rowOff>
    </xdr:from>
    <xdr:to>
      <xdr:col>24</xdr:col>
      <xdr:colOff>174625</xdr:colOff>
      <xdr:row>42</xdr:row>
      <xdr:rowOff>84667</xdr:rowOff>
    </xdr:to>
    <xdr:pic>
      <xdr:nvPicPr>
        <xdr:cNvPr id="17" name="Picture 16" descr="C:\Program Files\Microsoft Office\MEDIA\OFFICE14\Lines\BD14996_.gif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92667" y="9084734"/>
          <a:ext cx="5744633" cy="96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42334</xdr:colOff>
      <xdr:row>45</xdr:row>
      <xdr:rowOff>127001</xdr:rowOff>
    </xdr:from>
    <xdr:to>
      <xdr:col>22</xdr:col>
      <xdr:colOff>322792</xdr:colOff>
      <xdr:row>46</xdr:row>
      <xdr:rowOff>42335</xdr:rowOff>
    </xdr:to>
    <xdr:pic>
      <xdr:nvPicPr>
        <xdr:cNvPr id="18" name="Picture 17" descr="C:\Program Files\Microsoft Office\MEDIA\OFFICE14\Lines\BD14997_.gif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334" y="9766301"/>
          <a:ext cx="5738283" cy="96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433917</xdr:colOff>
      <xdr:row>39</xdr:row>
      <xdr:rowOff>95250</xdr:rowOff>
    </xdr:from>
    <xdr:to>
      <xdr:col>24</xdr:col>
      <xdr:colOff>15875</xdr:colOff>
      <xdr:row>40</xdr:row>
      <xdr:rowOff>10584</xdr:rowOff>
    </xdr:to>
    <xdr:pic>
      <xdr:nvPicPr>
        <xdr:cNvPr id="19" name="Picture 18" descr="C:\Program Files\Microsoft Office\MEDIA\OFFICE14\Lines\BD14710_.gif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3917" y="8648700"/>
          <a:ext cx="5744633" cy="963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127000</xdr:colOff>
      <xdr:row>42</xdr:row>
      <xdr:rowOff>95250</xdr:rowOff>
    </xdr:from>
    <xdr:to>
      <xdr:col>26</xdr:col>
      <xdr:colOff>269875</xdr:colOff>
      <xdr:row>43</xdr:row>
      <xdr:rowOff>39159</xdr:rowOff>
    </xdr:to>
    <xdr:pic>
      <xdr:nvPicPr>
        <xdr:cNvPr id="20" name="Picture 19" descr="C:\Program Files\Microsoft Office\MEDIA\OFFICE14\Bullets\BD21300_.gif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146925" y="9191625"/>
          <a:ext cx="142875" cy="1248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211667</xdr:colOff>
      <xdr:row>34</xdr:row>
      <xdr:rowOff>21166</xdr:rowOff>
    </xdr:from>
    <xdr:to>
      <xdr:col>5</xdr:col>
      <xdr:colOff>345016</xdr:colOff>
      <xdr:row>42</xdr:row>
      <xdr:rowOff>172508</xdr:rowOff>
    </xdr:to>
    <xdr:sp macro="" textlink="">
      <xdr:nvSpPr>
        <xdr:cNvPr id="21" name="PubOvalCallout"/>
        <xdr:cNvSpPr>
          <a:spLocks noEditPoints="1" noChangeArrowheads="1"/>
        </xdr:cNvSpPr>
      </xdr:nvSpPr>
      <xdr:spPr bwMode="auto">
        <a:xfrm>
          <a:off x="687917" y="7669741"/>
          <a:ext cx="1828799" cy="1599142"/>
        </a:xfrm>
        <a:custGeom>
          <a:avLst/>
          <a:gdLst>
            <a:gd name="G0" fmla="+- 0 0 0"/>
            <a:gd name="G1" fmla="+- 10766 0 0"/>
            <a:gd name="T0" fmla="*/ 10800 w 21600"/>
            <a:gd name="T1" fmla="*/ 0 h 21600"/>
            <a:gd name="T2" fmla="*/ 0 w 21600"/>
            <a:gd name="T3" fmla="*/ 8105 h 21600"/>
            <a:gd name="T4" fmla="*/ 10766 w 21600"/>
            <a:gd name="T5" fmla="*/ 21600 h 21600"/>
            <a:gd name="T6" fmla="*/ 10800 w 21600"/>
            <a:gd name="T7" fmla="*/ 16210 h 21600"/>
            <a:gd name="T8" fmla="*/ 21600 w 21600"/>
            <a:gd name="T9" fmla="*/ 8105 h 21600"/>
            <a:gd name="T10" fmla="*/ 17694720 60000 65536"/>
            <a:gd name="T11" fmla="*/ 11796480 60000 65536"/>
            <a:gd name="T12" fmla="*/ 5898240 60000 65536"/>
            <a:gd name="T13" fmla="*/ 5898240 60000 65536"/>
            <a:gd name="T14" fmla="*/ 0 60000 65536"/>
            <a:gd name="T15" fmla="*/ 3163 w 21600"/>
            <a:gd name="T16" fmla="*/ 2374 h 21600"/>
            <a:gd name="T17" fmla="*/ 18437 w 21600"/>
            <a:gd name="T18" fmla="*/ 13836 h 21600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21600" h="21600">
              <a:moveTo>
                <a:pt x="10766" y="21600"/>
              </a:moveTo>
              <a:lnTo>
                <a:pt x="9590" y="16158"/>
              </a:lnTo>
              <a:cubicBezTo>
                <a:pt x="9991" y="16192"/>
                <a:pt x="10395" y="16210"/>
                <a:pt x="10800" y="16210"/>
              </a:cubicBezTo>
              <a:cubicBezTo>
                <a:pt x="16764" y="16210"/>
                <a:pt x="21600" y="12581"/>
                <a:pt x="21600" y="8105"/>
              </a:cubicBezTo>
              <a:cubicBezTo>
                <a:pt x="21600" y="3628"/>
                <a:pt x="16764" y="0"/>
                <a:pt x="10800" y="0"/>
              </a:cubicBezTo>
              <a:cubicBezTo>
                <a:pt x="4835" y="0"/>
                <a:pt x="0" y="3628"/>
                <a:pt x="0" y="8105"/>
              </a:cubicBezTo>
              <a:cubicBezTo>
                <a:pt x="-1" y="10568"/>
                <a:pt x="1493" y="12898"/>
                <a:pt x="4057" y="14436"/>
              </a:cubicBezTo>
              <a:close/>
            </a:path>
          </a:pathLst>
        </a:custGeom>
        <a:solidFill>
          <a:srgbClr val="CCCC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12</xdr:col>
      <xdr:colOff>254000</xdr:colOff>
      <xdr:row>40</xdr:row>
      <xdr:rowOff>148166</xdr:rowOff>
    </xdr:from>
    <xdr:to>
      <xdr:col>17</xdr:col>
      <xdr:colOff>281516</xdr:colOff>
      <xdr:row>49</xdr:row>
      <xdr:rowOff>44449</xdr:rowOff>
    </xdr:to>
    <xdr:sp macro="" textlink="">
      <xdr:nvSpPr>
        <xdr:cNvPr id="22" name="PubRRectCallout"/>
        <xdr:cNvSpPr>
          <a:spLocks noEditPoints="1" noChangeArrowheads="1"/>
        </xdr:cNvSpPr>
      </xdr:nvSpPr>
      <xdr:spPr bwMode="auto">
        <a:xfrm>
          <a:off x="3540125" y="8882591"/>
          <a:ext cx="1846791" cy="1525058"/>
        </a:xfrm>
        <a:custGeom>
          <a:avLst/>
          <a:gdLst>
            <a:gd name="G0" fmla="+- 0 0 0"/>
            <a:gd name="G1" fmla="+- 8607 0 0"/>
            <a:gd name="T0" fmla="*/ 10800 w 21600"/>
            <a:gd name="T1" fmla="*/ 0 h 21600"/>
            <a:gd name="T2" fmla="*/ 0 w 21600"/>
            <a:gd name="T3" fmla="*/ 8638 h 21600"/>
            <a:gd name="T4" fmla="*/ 8607 w 21600"/>
            <a:gd name="T5" fmla="*/ 21600 h 21600"/>
            <a:gd name="T6" fmla="*/ 10800 w 21600"/>
            <a:gd name="T7" fmla="*/ 17277 h 21600"/>
            <a:gd name="T8" fmla="*/ 21600 w 21600"/>
            <a:gd name="T9" fmla="*/ 8638 h 21600"/>
            <a:gd name="T10" fmla="*/ 17694720 60000 65536"/>
            <a:gd name="T11" fmla="*/ 11796480 60000 65536"/>
            <a:gd name="T12" fmla="*/ 5898240 60000 65536"/>
            <a:gd name="T13" fmla="*/ 5898240 60000 65536"/>
            <a:gd name="T14" fmla="*/ 0 60000 65536"/>
            <a:gd name="T15" fmla="*/ 145 w 21600"/>
            <a:gd name="T16" fmla="*/ 145 h 21600"/>
            <a:gd name="T17" fmla="*/ 21409 w 21600"/>
            <a:gd name="T18" fmla="*/ 17106 h 21600"/>
          </a:gdLst>
          <a:ahLst/>
          <a:cxnLst>
            <a:cxn ang="T10">
              <a:pos x="T0" y="T1"/>
            </a:cxn>
            <a:cxn ang="T11">
              <a:pos x="T2" y="T3"/>
            </a:cxn>
            <a:cxn ang="T12">
              <a:pos x="T4" y="T5"/>
            </a:cxn>
            <a:cxn ang="T13">
              <a:pos x="T6" y="T7"/>
            </a:cxn>
            <a:cxn ang="T14">
              <a:pos x="T8" y="T9"/>
            </a:cxn>
          </a:cxnLst>
          <a:rect l="T15" t="T16" r="T17" b="T18"/>
          <a:pathLst>
            <a:path w="21600" h="21600">
              <a:moveTo>
                <a:pt x="532" y="0"/>
              </a:moveTo>
              <a:cubicBezTo>
                <a:pt x="238" y="0"/>
                <a:pt x="0" y="238"/>
                <a:pt x="0" y="532"/>
              </a:cubicBezTo>
              <a:lnTo>
                <a:pt x="0" y="16745"/>
              </a:lnTo>
              <a:cubicBezTo>
                <a:pt x="0" y="17039"/>
                <a:pt x="238" y="17277"/>
                <a:pt x="532" y="17277"/>
              </a:cubicBezTo>
              <a:lnTo>
                <a:pt x="2623" y="17277"/>
              </a:lnTo>
              <a:lnTo>
                <a:pt x="8607" y="21600"/>
              </a:lnTo>
              <a:lnTo>
                <a:pt x="6515" y="17277"/>
              </a:lnTo>
              <a:lnTo>
                <a:pt x="21016" y="17277"/>
              </a:lnTo>
              <a:cubicBezTo>
                <a:pt x="21339" y="17277"/>
                <a:pt x="21600" y="17039"/>
                <a:pt x="21600" y="16745"/>
              </a:cubicBezTo>
              <a:lnTo>
                <a:pt x="21600" y="532"/>
              </a:lnTo>
              <a:cubicBezTo>
                <a:pt x="21600" y="238"/>
                <a:pt x="21339" y="0"/>
                <a:pt x="21016" y="0"/>
              </a:cubicBezTo>
              <a:close/>
            </a:path>
          </a:pathLst>
        </a:custGeom>
        <a:solidFill>
          <a:srgbClr val="FFBE7D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24</xdr:col>
      <xdr:colOff>232833</xdr:colOff>
      <xdr:row>40</xdr:row>
      <xdr:rowOff>137583</xdr:rowOff>
    </xdr:from>
    <xdr:to>
      <xdr:col>33</xdr:col>
      <xdr:colOff>101599</xdr:colOff>
      <xdr:row>50</xdr:row>
      <xdr:rowOff>156634</xdr:rowOff>
    </xdr:to>
    <xdr:sp macro="" textlink="">
      <xdr:nvSpPr>
        <xdr:cNvPr id="23" name="PubL"/>
        <xdr:cNvSpPr>
          <a:spLocks noEditPoints="1" noChangeArrowheads="1"/>
        </xdr:cNvSpPr>
      </xdr:nvSpPr>
      <xdr:spPr bwMode="auto">
        <a:xfrm>
          <a:off x="6395508" y="8872008"/>
          <a:ext cx="1830916" cy="1828801"/>
        </a:xfrm>
        <a:custGeom>
          <a:avLst/>
          <a:gdLst>
            <a:gd name="G0" fmla="+- 0 0 0"/>
            <a:gd name="G1" fmla="*/ 10800 1 2"/>
            <a:gd name="G2" fmla="+- 10800 0 0"/>
            <a:gd name="G3" fmla="+- 10800 0 0"/>
            <a:gd name="G4" fmla="*/ 10800 1 2"/>
            <a:gd name="G5" fmla="+- 10800 G4 0"/>
            <a:gd name="T0" fmla="*/ 5400 w 21600"/>
            <a:gd name="T1" fmla="*/ 0 h 21600"/>
            <a:gd name="T2" fmla="*/ 0 w 21600"/>
            <a:gd name="T3" fmla="*/ 10800 h 21600"/>
            <a:gd name="T4" fmla="*/ 10800 w 21600"/>
            <a:gd name="T5" fmla="*/ 21600 h 21600"/>
            <a:gd name="T6" fmla="*/ 21600 w 21600"/>
            <a:gd name="T7" fmla="*/ 1620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0 w 21600"/>
            <a:gd name="T13" fmla="*/ G3 h 21600"/>
            <a:gd name="T14" fmla="*/ 21600 w 21600"/>
            <a:gd name="T15" fmla="*/ 21600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0" y="0"/>
              </a:moveTo>
              <a:lnTo>
                <a:pt x="0" y="21600"/>
              </a:lnTo>
              <a:lnTo>
                <a:pt x="21600" y="21600"/>
              </a:lnTo>
              <a:lnTo>
                <a:pt x="21600" y="10800"/>
              </a:lnTo>
              <a:lnTo>
                <a:pt x="10800" y="10800"/>
              </a:lnTo>
              <a:lnTo>
                <a:pt x="10800" y="0"/>
              </a:lnTo>
              <a:close/>
            </a:path>
          </a:pathLst>
        </a:custGeom>
        <a:solidFill>
          <a:srgbClr val="CCCC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0</xdr:col>
      <xdr:colOff>381000</xdr:colOff>
      <xdr:row>43</xdr:row>
      <xdr:rowOff>10583</xdr:rowOff>
    </xdr:from>
    <xdr:to>
      <xdr:col>5</xdr:col>
      <xdr:colOff>38099</xdr:colOff>
      <xdr:row>53</xdr:row>
      <xdr:rowOff>29634</xdr:rowOff>
    </xdr:to>
    <xdr:sp macro="" textlink="">
      <xdr:nvSpPr>
        <xdr:cNvPr id="24" name="PubHalfFrame"/>
        <xdr:cNvSpPr>
          <a:spLocks noEditPoints="1" noChangeArrowheads="1"/>
        </xdr:cNvSpPr>
      </xdr:nvSpPr>
      <xdr:spPr bwMode="auto">
        <a:xfrm>
          <a:off x="381000" y="9287933"/>
          <a:ext cx="1828799" cy="1828801"/>
        </a:xfrm>
        <a:custGeom>
          <a:avLst/>
          <a:gdLst>
            <a:gd name="G0" fmla="+- 0 0 0"/>
            <a:gd name="G1" fmla="+- 7200 0 0"/>
            <a:gd name="G2" fmla="+- 21600 0 7200"/>
            <a:gd name="G3" fmla="*/ 7200 1 2"/>
            <a:gd name="G4" fmla="+- 21600 0 G3"/>
            <a:gd name="G5" fmla="+- 7200 0 0"/>
            <a:gd name="G6" fmla="+- 21600 0 7200"/>
            <a:gd name="G7" fmla="*/ 7200 1 2"/>
            <a:gd name="G8" fmla="+- 21600 0 G7"/>
            <a:gd name="T0" fmla="*/ 10800 w 21600"/>
            <a:gd name="T1" fmla="*/ 0 h 21600"/>
            <a:gd name="T2" fmla="*/ 0 w 21600"/>
            <a:gd name="T3" fmla="*/ 10800 h 21600"/>
            <a:gd name="T4" fmla="*/ 3600 w 21600"/>
            <a:gd name="T5" fmla="*/ 18000 h 21600"/>
            <a:gd name="T6" fmla="*/ 18000 w 21600"/>
            <a:gd name="T7" fmla="*/ 3600 h 21600"/>
            <a:gd name="T8" fmla="*/ 17694720 60000 65536"/>
            <a:gd name="T9" fmla="*/ 11796480 60000 65536"/>
            <a:gd name="T10" fmla="*/ 5898240 60000 65536"/>
            <a:gd name="T11" fmla="*/ 0 60000 65536"/>
            <a:gd name="T12" fmla="*/ 0 w 21600"/>
            <a:gd name="T13" fmla="*/ 0 h 21600"/>
            <a:gd name="T14" fmla="*/ G2 w 21600"/>
            <a:gd name="T15" fmla="*/ G5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0" y="0"/>
              </a:moveTo>
              <a:lnTo>
                <a:pt x="0" y="21600"/>
              </a:lnTo>
              <a:lnTo>
                <a:pt x="7200" y="14400"/>
              </a:lnTo>
              <a:lnTo>
                <a:pt x="7200" y="7200"/>
              </a:lnTo>
              <a:lnTo>
                <a:pt x="14400" y="7200"/>
              </a:lnTo>
              <a:lnTo>
                <a:pt x="21600" y="0"/>
              </a:lnTo>
              <a:close/>
            </a:path>
          </a:pathLst>
        </a:custGeom>
        <a:solidFill>
          <a:srgbClr val="FFFFCC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107763" dir="2700000" algn="ctr" rotWithShape="0">
            <a:srgbClr val="808080"/>
          </a:outerShdw>
        </a:effectLst>
      </xdr:spPr>
    </xdr:sp>
    <xdr:clientData/>
  </xdr:twoCellAnchor>
  <xdr:twoCellAnchor>
    <xdr:from>
      <xdr:col>39</xdr:col>
      <xdr:colOff>86147</xdr:colOff>
      <xdr:row>20</xdr:row>
      <xdr:rowOff>187652</xdr:rowOff>
    </xdr:from>
    <xdr:to>
      <xdr:col>41</xdr:col>
      <xdr:colOff>313359</xdr:colOff>
      <xdr:row>21</xdr:row>
      <xdr:rowOff>167262</xdr:rowOff>
    </xdr:to>
    <xdr:sp macro="" textlink="">
      <xdr:nvSpPr>
        <xdr:cNvPr id="27" name="TextBox 26"/>
        <xdr:cNvSpPr txBox="1"/>
      </xdr:nvSpPr>
      <xdr:spPr>
        <a:xfrm rot="20439109">
          <a:off x="11468522" y="5007302"/>
          <a:ext cx="1598812" cy="18916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1100" b="0"/>
            <a:t>** ยกเว้น </a:t>
          </a:r>
          <a:r>
            <a:rPr lang="en-US" sz="1100" b="0"/>
            <a:t>Honda</a:t>
          </a:r>
          <a:endParaRPr lang="th-TH" sz="1100" b="0"/>
        </a:p>
      </xdr:txBody>
    </xdr:sp>
    <xdr:clientData/>
  </xdr:twoCellAnchor>
  <xdr:twoCellAnchor>
    <xdr:from>
      <xdr:col>37</xdr:col>
      <xdr:colOff>304359</xdr:colOff>
      <xdr:row>16</xdr:row>
      <xdr:rowOff>236832</xdr:rowOff>
    </xdr:from>
    <xdr:to>
      <xdr:col>39</xdr:col>
      <xdr:colOff>648142</xdr:colOff>
      <xdr:row>20</xdr:row>
      <xdr:rowOff>94062</xdr:rowOff>
    </xdr:to>
    <xdr:grpSp>
      <xdr:nvGrpSpPr>
        <xdr:cNvPr id="30" name="Group 29"/>
        <xdr:cNvGrpSpPr/>
      </xdr:nvGrpSpPr>
      <xdr:grpSpPr>
        <a:xfrm>
          <a:off x="10315134" y="4161132"/>
          <a:ext cx="1715383" cy="752580"/>
          <a:chOff x="466284" y="1451636"/>
          <a:chExt cx="1719779" cy="750382"/>
        </a:xfrm>
      </xdr:grpSpPr>
      <xdr:sp macro="" textlink="">
        <xdr:nvSpPr>
          <xdr:cNvPr id="12" name="UpRibbonSharp"/>
          <xdr:cNvSpPr>
            <a:spLocks noEditPoints="1" noChangeArrowheads="1"/>
          </xdr:cNvSpPr>
        </xdr:nvSpPr>
        <xdr:spPr bwMode="auto">
          <a:xfrm rot="20423287">
            <a:off x="466284" y="1451636"/>
            <a:ext cx="1719779" cy="750382"/>
          </a:xfrm>
          <a:custGeom>
            <a:avLst/>
            <a:gdLst>
              <a:gd name="G0" fmla="+- 0 0 0"/>
              <a:gd name="G1" fmla="+- 5400 0 0"/>
              <a:gd name="G2" fmla="+- 5400 2700 0"/>
              <a:gd name="G3" fmla="+- 21600 0 G2"/>
              <a:gd name="G4" fmla="+- 21600 0 G1"/>
              <a:gd name="G5" fmla="+- 21600 0 18900"/>
              <a:gd name="G6" fmla="*/ 18900 1 2"/>
              <a:gd name="G7" fmla="+- 21600 0 G6"/>
              <a:gd name="G8" fmla="+- 18900 0 0"/>
              <a:gd name="T0" fmla="*/ 10800 w 21600"/>
              <a:gd name="T1" fmla="*/ 0 h 21600"/>
              <a:gd name="T2" fmla="*/ 2700 w 21600"/>
              <a:gd name="T3" fmla="*/ 12150 h 21600"/>
              <a:gd name="T4" fmla="*/ 10800 w 21600"/>
              <a:gd name="T5" fmla="*/ 18900 h 21600"/>
              <a:gd name="T6" fmla="*/ 18900 w 21600"/>
              <a:gd name="T7" fmla="*/ 12150 h 21600"/>
              <a:gd name="T8" fmla="*/ 17694720 60000 65536"/>
              <a:gd name="T9" fmla="*/ 11796480 60000 65536"/>
              <a:gd name="T10" fmla="*/ 5898240 60000 65536"/>
              <a:gd name="T11" fmla="*/ 0 60000 65536"/>
              <a:gd name="T12" fmla="*/ G1 w 21600"/>
              <a:gd name="T13" fmla="*/ 0 h 21600"/>
              <a:gd name="T14" fmla="*/ G4 w 21600"/>
              <a:gd name="T15" fmla="*/ G8 h 2160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1600" h="21600" extrusionOk="0">
                <a:moveTo>
                  <a:pt x="0" y="21600"/>
                </a:moveTo>
                <a:lnTo>
                  <a:pt x="8100" y="21600"/>
                </a:lnTo>
                <a:lnTo>
                  <a:pt x="8100" y="18900"/>
                </a:lnTo>
                <a:lnTo>
                  <a:pt x="13500" y="18900"/>
                </a:lnTo>
                <a:lnTo>
                  <a:pt x="13500" y="21600"/>
                </a:lnTo>
                <a:lnTo>
                  <a:pt x="21600" y="21600"/>
                </a:lnTo>
                <a:lnTo>
                  <a:pt x="18900" y="12150"/>
                </a:lnTo>
                <a:lnTo>
                  <a:pt x="21600" y="2700"/>
                </a:lnTo>
                <a:lnTo>
                  <a:pt x="16200" y="2700"/>
                </a:lnTo>
                <a:lnTo>
                  <a:pt x="16200" y="0"/>
                </a:lnTo>
                <a:lnTo>
                  <a:pt x="5400" y="0"/>
                </a:lnTo>
                <a:lnTo>
                  <a:pt x="5400" y="2700"/>
                </a:lnTo>
                <a:lnTo>
                  <a:pt x="0" y="2700"/>
                </a:lnTo>
                <a:lnTo>
                  <a:pt x="2700" y="12150"/>
                </a:lnTo>
                <a:close/>
              </a:path>
              <a:path w="21600" h="21600" fill="none" extrusionOk="0">
                <a:moveTo>
                  <a:pt x="8100" y="18900"/>
                </a:moveTo>
                <a:lnTo>
                  <a:pt x="5400" y="18900"/>
                </a:lnTo>
                <a:lnTo>
                  <a:pt x="5400" y="2700"/>
                </a:lnTo>
              </a:path>
              <a:path w="21600" h="21600" fill="none" extrusionOk="0">
                <a:moveTo>
                  <a:pt x="5400" y="18900"/>
                </a:moveTo>
                <a:lnTo>
                  <a:pt x="8100" y="21600"/>
                </a:lnTo>
              </a:path>
              <a:path w="21600" h="21600" fill="none" extrusionOk="0">
                <a:moveTo>
                  <a:pt x="13500" y="18900"/>
                </a:moveTo>
                <a:lnTo>
                  <a:pt x="16200" y="18900"/>
                </a:lnTo>
                <a:lnTo>
                  <a:pt x="16200" y="2700"/>
                </a:lnTo>
              </a:path>
              <a:path w="21600" h="21600" fill="none" extrusionOk="0">
                <a:moveTo>
                  <a:pt x="16200" y="18900"/>
                </a:moveTo>
                <a:lnTo>
                  <a:pt x="13500" y="21600"/>
                </a:lnTo>
              </a:path>
            </a:pathLst>
          </a:custGeom>
          <a:solidFill>
            <a:srgbClr val="D8EBB3"/>
          </a:solidFill>
          <a:ln w="9525">
            <a:solidFill>
              <a:srgbClr val="000000"/>
            </a:solidFill>
            <a:miter lim="800000"/>
            <a:headEnd/>
            <a:tailEnd/>
          </a:ln>
          <a:effectLst>
            <a:outerShdw dist="107763" dir="2700000" algn="ctr" rotWithShape="0">
              <a:srgbClr val="808080"/>
            </a:outerShdw>
          </a:effectLst>
        </xdr:spPr>
      </xdr:sp>
      <xdr:sp macro="" textlink="">
        <xdr:nvSpPr>
          <xdr:cNvPr id="26" name="TextBox 25"/>
          <xdr:cNvSpPr txBox="1"/>
        </xdr:nvSpPr>
        <xdr:spPr>
          <a:xfrm rot="20439109">
            <a:off x="927907" y="1646560"/>
            <a:ext cx="745309" cy="265053"/>
          </a:xfrm>
          <a:prstGeom prst="rect">
            <a:avLst/>
          </a:prstGeom>
          <a:solidFill>
            <a:schemeClr val="accent3">
              <a:lumMod val="40000"/>
              <a:lumOff val="60000"/>
            </a:schemeClr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400" b="1"/>
              <a:t>กลุ่ม</a:t>
            </a:r>
            <a:r>
              <a:rPr lang="th-TH" sz="1400" b="1" baseline="0"/>
              <a:t> 5</a:t>
            </a:r>
            <a:endParaRPr lang="th-TH" sz="1400" b="1"/>
          </a:p>
        </xdr:txBody>
      </xdr:sp>
    </xdr:grpSp>
    <xdr:clientData/>
  </xdr:twoCellAnchor>
  <xdr:twoCellAnchor>
    <xdr:from>
      <xdr:col>0</xdr:col>
      <xdr:colOff>0</xdr:colOff>
      <xdr:row>0</xdr:row>
      <xdr:rowOff>0</xdr:rowOff>
    </xdr:from>
    <xdr:to>
      <xdr:col>6</xdr:col>
      <xdr:colOff>161925</xdr:colOff>
      <xdr:row>3</xdr:row>
      <xdr:rowOff>85724</xdr:rowOff>
    </xdr:to>
    <xdr:sp macro="" textlink="">
      <xdr:nvSpPr>
        <xdr:cNvPr id="31" name="Snip Single Corner Rectangle 30"/>
        <xdr:cNvSpPr/>
      </xdr:nvSpPr>
      <xdr:spPr>
        <a:xfrm rot="10800000" flipH="1">
          <a:off x="0" y="0"/>
          <a:ext cx="2743200" cy="657224"/>
        </a:xfrm>
        <a:prstGeom prst="snip1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295276</xdr:colOff>
      <xdr:row>1</xdr:row>
      <xdr:rowOff>38100</xdr:rowOff>
    </xdr:from>
    <xdr:to>
      <xdr:col>6</xdr:col>
      <xdr:colOff>161925</xdr:colOff>
      <xdr:row>3</xdr:row>
      <xdr:rowOff>9525</xdr:rowOff>
    </xdr:to>
    <xdr:sp macro="" textlink="">
      <xdr:nvSpPr>
        <xdr:cNvPr id="32" name="TextBox 31"/>
        <xdr:cNvSpPr txBox="1"/>
      </xdr:nvSpPr>
      <xdr:spPr>
        <a:xfrm>
          <a:off x="771526" y="104775"/>
          <a:ext cx="1971674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1800" b="1">
              <a:solidFill>
                <a:schemeClr val="bg1"/>
              </a:solidFill>
              <a:latin typeface="CordiaUPC" pitchFamily="34" charset="-34"/>
              <a:cs typeface="+mn-cs"/>
            </a:rPr>
            <a:t>เทเวศประกันภัย</a:t>
          </a:r>
        </a:p>
      </xdr:txBody>
    </xdr:sp>
    <xdr:clientData/>
  </xdr:twoCellAnchor>
  <xdr:twoCellAnchor editAs="oneCell">
    <xdr:from>
      <xdr:col>0</xdr:col>
      <xdr:colOff>114300</xdr:colOff>
      <xdr:row>0</xdr:row>
      <xdr:rowOff>47625</xdr:rowOff>
    </xdr:from>
    <xdr:to>
      <xdr:col>1</xdr:col>
      <xdr:colOff>276225</xdr:colOff>
      <xdr:row>3</xdr:row>
      <xdr:rowOff>50604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4300" y="47625"/>
          <a:ext cx="638175" cy="574479"/>
        </a:xfrm>
        <a:prstGeom prst="rect">
          <a:avLst/>
        </a:prstGeom>
      </xdr:spPr>
    </xdr:pic>
    <xdr:clientData/>
  </xdr:twoCellAnchor>
  <xdr:twoCellAnchor>
    <xdr:from>
      <xdr:col>2</xdr:col>
      <xdr:colOff>9525</xdr:colOff>
      <xdr:row>10</xdr:row>
      <xdr:rowOff>209550</xdr:rowOff>
    </xdr:from>
    <xdr:to>
      <xdr:col>5</xdr:col>
      <xdr:colOff>123825</xdr:colOff>
      <xdr:row>11</xdr:row>
      <xdr:rowOff>142875</xdr:rowOff>
    </xdr:to>
    <xdr:sp macro="" textlink="">
      <xdr:nvSpPr>
        <xdr:cNvPr id="37" name="TextBox 36"/>
        <xdr:cNvSpPr txBox="1"/>
      </xdr:nvSpPr>
      <xdr:spPr>
        <a:xfrm>
          <a:off x="1028700" y="2590800"/>
          <a:ext cx="1266825" cy="190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1000" b="1">
              <a:solidFill>
                <a:schemeClr val="accent5">
                  <a:lumMod val="50000"/>
                </a:schemeClr>
              </a:solidFill>
            </a:rPr>
            <a:t>** ยกเว้น </a:t>
          </a:r>
          <a:r>
            <a:rPr lang="en-US" sz="1000" b="1">
              <a:solidFill>
                <a:schemeClr val="accent5">
                  <a:lumMod val="50000"/>
                </a:schemeClr>
              </a:solidFill>
            </a:rPr>
            <a:t>Honda</a:t>
          </a:r>
          <a:endParaRPr lang="th-TH" sz="1000" b="1">
            <a:solidFill>
              <a:schemeClr val="accent5">
                <a:lumMod val="50000"/>
              </a:schemeClr>
            </a:solidFill>
          </a:endParaRPr>
        </a:p>
      </xdr:txBody>
    </xdr:sp>
    <xdr:clientData/>
  </xdr:twoCellAnchor>
  <xdr:twoCellAnchor>
    <xdr:from>
      <xdr:col>37</xdr:col>
      <xdr:colOff>369876</xdr:colOff>
      <xdr:row>12</xdr:row>
      <xdr:rowOff>180976</xdr:rowOff>
    </xdr:from>
    <xdr:to>
      <xdr:col>39</xdr:col>
      <xdr:colOff>236525</xdr:colOff>
      <xdr:row>15</xdr:row>
      <xdr:rowOff>200025</xdr:rowOff>
    </xdr:to>
    <xdr:sp macro="" textlink="">
      <xdr:nvSpPr>
        <xdr:cNvPr id="46" name="TextBox 45"/>
        <xdr:cNvSpPr txBox="1"/>
      </xdr:nvSpPr>
      <xdr:spPr>
        <a:xfrm>
          <a:off x="10380651" y="3076576"/>
          <a:ext cx="1238249" cy="7905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2400" b="1">
              <a:solidFill>
                <a:schemeClr val="bg1"/>
              </a:solidFill>
              <a:latin typeface="CordiaUPC" pitchFamily="34" charset="-34"/>
              <a:cs typeface="+mn-cs"/>
            </a:rPr>
            <a:t>Campaign</a:t>
          </a:r>
        </a:p>
        <a:p>
          <a:pPr algn="ctr"/>
          <a:r>
            <a:rPr lang="th-TH" sz="1600" b="1">
              <a:solidFill>
                <a:schemeClr val="bg1"/>
              </a:solidFill>
              <a:latin typeface="CordiaUPC" pitchFamily="34" charset="-34"/>
              <a:cs typeface="+mn-cs"/>
            </a:rPr>
            <a:t>รถกลุ่ม 5</a:t>
          </a:r>
        </a:p>
      </xdr:txBody>
    </xdr:sp>
    <xdr:clientData/>
  </xdr:twoCellAnchor>
  <xdr:twoCellAnchor>
    <xdr:from>
      <xdr:col>0</xdr:col>
      <xdr:colOff>19050</xdr:colOff>
      <xdr:row>3</xdr:row>
      <xdr:rowOff>180975</xdr:rowOff>
    </xdr:from>
    <xdr:to>
      <xdr:col>5</xdr:col>
      <xdr:colOff>17451</xdr:colOff>
      <xdr:row>10</xdr:row>
      <xdr:rowOff>166711</xdr:rowOff>
    </xdr:to>
    <xdr:grpSp>
      <xdr:nvGrpSpPr>
        <xdr:cNvPr id="49" name="Group 48"/>
        <xdr:cNvGrpSpPr/>
      </xdr:nvGrpSpPr>
      <xdr:grpSpPr>
        <a:xfrm>
          <a:off x="19050" y="752475"/>
          <a:ext cx="2170101" cy="1795486"/>
          <a:chOff x="10010775" y="838200"/>
          <a:chExt cx="2170101" cy="1795486"/>
        </a:xfrm>
      </xdr:grpSpPr>
      <xdr:sp macro="" textlink="">
        <xdr:nvSpPr>
          <xdr:cNvPr id="44" name="7-Point Star 43"/>
          <xdr:cNvSpPr/>
        </xdr:nvSpPr>
        <xdr:spPr>
          <a:xfrm rot="21393382">
            <a:off x="10010775" y="838200"/>
            <a:ext cx="2170101" cy="1795486"/>
          </a:xfrm>
          <a:prstGeom prst="star7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200" b="1"/>
          </a:p>
        </xdr:txBody>
      </xdr:sp>
      <xdr:sp macro="" textlink="">
        <xdr:nvSpPr>
          <xdr:cNvPr id="47" name="7-Point Star 46"/>
          <xdr:cNvSpPr/>
        </xdr:nvSpPr>
        <xdr:spPr>
          <a:xfrm rot="1249589">
            <a:off x="10253450" y="1014743"/>
            <a:ext cx="1689092" cy="1470854"/>
          </a:xfrm>
          <a:prstGeom prst="star7">
            <a:avLst/>
          </a:prstGeom>
          <a:solidFill>
            <a:srgbClr val="0070C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200" b="1"/>
          </a:p>
        </xdr:txBody>
      </xdr:sp>
      <xdr:sp macro="" textlink="">
        <xdr:nvSpPr>
          <xdr:cNvPr id="48" name="TextBox 47"/>
          <xdr:cNvSpPr txBox="1"/>
        </xdr:nvSpPr>
        <xdr:spPr>
          <a:xfrm>
            <a:off x="10496550" y="1362075"/>
            <a:ext cx="1238249" cy="7905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400" b="1">
                <a:solidFill>
                  <a:schemeClr val="bg1"/>
                </a:solidFill>
                <a:latin typeface="CordiaUPC" pitchFamily="34" charset="-34"/>
                <a:cs typeface="+mn-cs"/>
              </a:rPr>
              <a:t>Campaign</a:t>
            </a:r>
          </a:p>
          <a:p>
            <a:pPr algn="ctr"/>
            <a:r>
              <a:rPr lang="th-TH" sz="1600" b="1">
                <a:solidFill>
                  <a:schemeClr val="bg1"/>
                </a:solidFill>
                <a:latin typeface="CordiaUPC" pitchFamily="34" charset="-34"/>
                <a:cs typeface="+mn-cs"/>
              </a:rPr>
              <a:t>รถกลุ่ม 5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285339</xdr:colOff>
      <xdr:row>11</xdr:row>
      <xdr:rowOff>113540</xdr:rowOff>
    </xdr:from>
    <xdr:to>
      <xdr:col>2</xdr:col>
      <xdr:colOff>1504538</xdr:colOff>
      <xdr:row>16</xdr:row>
      <xdr:rowOff>140501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24817" y="2068236"/>
          <a:ext cx="1219199" cy="938048"/>
        </a:xfrm>
        <a:prstGeom prst="rect">
          <a:avLst/>
        </a:prstGeom>
      </xdr:spPr>
    </xdr:pic>
    <xdr:clientData/>
  </xdr:twoCellAnchor>
  <xdr:twoCellAnchor editAs="oneCell">
    <xdr:from>
      <xdr:col>0</xdr:col>
      <xdr:colOff>1730651</xdr:colOff>
      <xdr:row>2</xdr:row>
      <xdr:rowOff>77007</xdr:rowOff>
    </xdr:from>
    <xdr:to>
      <xdr:col>0</xdr:col>
      <xdr:colOff>2343978</xdr:colOff>
      <xdr:row>6</xdr:row>
      <xdr:rowOff>14494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730651" y="441442"/>
          <a:ext cx="613327" cy="616661"/>
        </a:xfrm>
        <a:prstGeom prst="rect">
          <a:avLst/>
        </a:prstGeom>
      </xdr:spPr>
    </xdr:pic>
    <xdr:clientData/>
  </xdr:twoCellAnchor>
  <xdr:oneCellAnchor>
    <xdr:from>
      <xdr:col>0</xdr:col>
      <xdr:colOff>152400</xdr:colOff>
      <xdr:row>0</xdr:row>
      <xdr:rowOff>6210</xdr:rowOff>
    </xdr:from>
    <xdr:ext cx="5645425" cy="580544"/>
    <xdr:sp macro="" textlink="">
      <xdr:nvSpPr>
        <xdr:cNvPr id="4" name="Rectangle 3"/>
        <xdr:cNvSpPr/>
      </xdr:nvSpPr>
      <xdr:spPr>
        <a:xfrm>
          <a:off x="152400" y="6210"/>
          <a:ext cx="5645425" cy="580544"/>
        </a:xfrm>
        <a:prstGeom prst="rect">
          <a:avLst/>
        </a:prstGeom>
        <a:noFill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bevelT w="127000" h="31750" prst="relaxedInset"/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th-TH" sz="30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เทเวศ </a:t>
          </a:r>
          <a:r>
            <a:rPr lang="en-US" sz="30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One Plus </a:t>
          </a:r>
          <a:r>
            <a:rPr lang="th-TH" sz="3000" b="1" cap="all" spc="0">
              <a:ln w="0"/>
              <a:gradFill flip="none">
                <a:gsLst>
                  <a:gs pos="0">
                    <a:schemeClr val="accent1">
                      <a:tint val="75000"/>
                      <a:shade val="75000"/>
                      <a:satMod val="170000"/>
                    </a:schemeClr>
                  </a:gs>
                  <a:gs pos="49000">
                    <a:schemeClr val="accent1">
                      <a:tint val="88000"/>
                      <a:shade val="65000"/>
                      <a:satMod val="172000"/>
                    </a:schemeClr>
                  </a:gs>
                  <a:gs pos="50000">
                    <a:schemeClr val="accent1">
                      <a:shade val="65000"/>
                      <a:satMod val="130000"/>
                    </a:schemeClr>
                  </a:gs>
                  <a:gs pos="92000">
                    <a:schemeClr val="accent1">
                      <a:shade val="50000"/>
                      <a:satMod val="120000"/>
                    </a:schemeClr>
                  </a:gs>
                  <a:gs pos="100000">
                    <a:schemeClr val="accent1">
                      <a:shade val="48000"/>
                      <a:satMod val="120000"/>
                    </a:schemeClr>
                  </a:gs>
                </a:gsLst>
                <a:lin ang="5400000"/>
              </a:gradFill>
              <a:effectLst>
                <a:reflection blurRad="12700" stA="50000" endPos="50000" dist="5000" dir="5400000" sy="-100000" rotWithShape="0"/>
              </a:effectLst>
            </a:rPr>
            <a:t>หยุดขับรับเพิ่ม</a:t>
          </a:r>
          <a:endParaRPr lang="en-US" sz="3000" b="1" cap="all" spc="0">
            <a:ln w="0"/>
            <a:gradFill flip="none">
              <a:gsLst>
                <a:gs pos="0">
                  <a:schemeClr val="accent1">
                    <a:tint val="75000"/>
                    <a:shade val="75000"/>
                    <a:satMod val="170000"/>
                  </a:schemeClr>
                </a:gs>
                <a:gs pos="49000">
                  <a:schemeClr val="accent1">
                    <a:tint val="88000"/>
                    <a:shade val="65000"/>
                    <a:satMod val="172000"/>
                  </a:schemeClr>
                </a:gs>
                <a:gs pos="50000">
                  <a:schemeClr val="accent1">
                    <a:shade val="65000"/>
                    <a:satMod val="130000"/>
                  </a:schemeClr>
                </a:gs>
                <a:gs pos="92000">
                  <a:schemeClr val="accent1">
                    <a:shade val="50000"/>
                    <a:satMod val="120000"/>
                  </a:schemeClr>
                </a:gs>
                <a:gs pos="100000">
                  <a:schemeClr val="accent1">
                    <a:shade val="48000"/>
                    <a:satMod val="120000"/>
                  </a:schemeClr>
                </a:gs>
              </a:gsLst>
              <a:lin ang="5400000"/>
            </a:gradFill>
            <a:effectLst>
              <a:reflection blurRad="12700" stA="50000" endPos="50000" dist="5000" dir="5400000" sy="-100000" rotWithShape="0"/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282574</xdr:colOff>
      <xdr:row>18</xdr:row>
      <xdr:rowOff>160865</xdr:rowOff>
    </xdr:from>
    <xdr:to>
      <xdr:col>1</xdr:col>
      <xdr:colOff>206375</xdr:colOff>
      <xdr:row>20</xdr:row>
      <xdr:rowOff>5903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3845" t="15385" r="-5770" b="21154"/>
        <a:stretch/>
      </xdr:blipFill>
      <xdr:spPr>
        <a:xfrm>
          <a:off x="282574" y="4561415"/>
          <a:ext cx="466726" cy="264138"/>
        </a:xfrm>
        <a:prstGeom prst="rect">
          <a:avLst/>
        </a:prstGeom>
      </xdr:spPr>
    </xdr:pic>
    <xdr:clientData/>
  </xdr:twoCellAnchor>
  <xdr:twoCellAnchor editAs="oneCell">
    <xdr:from>
      <xdr:col>0</xdr:col>
      <xdr:colOff>396873</xdr:colOff>
      <xdr:row>20</xdr:row>
      <xdr:rowOff>158746</xdr:rowOff>
    </xdr:from>
    <xdr:to>
      <xdr:col>1</xdr:col>
      <xdr:colOff>118180</xdr:colOff>
      <xdr:row>21</xdr:row>
      <xdr:rowOff>213176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244" r="17823" b="5261"/>
        <a:stretch/>
      </xdr:blipFill>
      <xdr:spPr>
        <a:xfrm>
          <a:off x="396873" y="4978396"/>
          <a:ext cx="264232" cy="263980"/>
        </a:xfrm>
        <a:prstGeom prst="rect">
          <a:avLst/>
        </a:prstGeom>
      </xdr:spPr>
    </xdr:pic>
    <xdr:clientData/>
  </xdr:twoCellAnchor>
  <xdr:twoCellAnchor editAs="oneCell">
    <xdr:from>
      <xdr:col>0</xdr:col>
      <xdr:colOff>275168</xdr:colOff>
      <xdr:row>13</xdr:row>
      <xdr:rowOff>2</xdr:rowOff>
    </xdr:from>
    <xdr:to>
      <xdr:col>1</xdr:col>
      <xdr:colOff>161138</xdr:colOff>
      <xdr:row>14</xdr:row>
      <xdr:rowOff>52917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714" r="12501" b="-5280"/>
        <a:stretch/>
      </xdr:blipFill>
      <xdr:spPr>
        <a:xfrm>
          <a:off x="275168" y="3152777"/>
          <a:ext cx="425720" cy="310090"/>
        </a:xfrm>
        <a:prstGeom prst="rect">
          <a:avLst/>
        </a:prstGeom>
      </xdr:spPr>
    </xdr:pic>
    <xdr:clientData/>
  </xdr:twoCellAnchor>
  <xdr:twoCellAnchor editAs="oneCell">
    <xdr:from>
      <xdr:col>0</xdr:col>
      <xdr:colOff>235478</xdr:colOff>
      <xdr:row>15</xdr:row>
      <xdr:rowOff>251356</xdr:rowOff>
    </xdr:from>
    <xdr:to>
      <xdr:col>1</xdr:col>
      <xdr:colOff>181875</xdr:colOff>
      <xdr:row>17</xdr:row>
      <xdr:rowOff>105833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5478" y="3918481"/>
          <a:ext cx="486147" cy="368827"/>
        </a:xfrm>
        <a:prstGeom prst="rect">
          <a:avLst/>
        </a:prstGeom>
      </xdr:spPr>
    </xdr:pic>
    <xdr:clientData/>
  </xdr:twoCellAnchor>
  <xdr:twoCellAnchor editAs="oneCell">
    <xdr:from>
      <xdr:col>0</xdr:col>
      <xdr:colOff>416981</xdr:colOff>
      <xdr:row>23</xdr:row>
      <xdr:rowOff>2117</xdr:rowOff>
    </xdr:from>
    <xdr:to>
      <xdr:col>1</xdr:col>
      <xdr:colOff>200270</xdr:colOff>
      <xdr:row>24</xdr:row>
      <xdr:rowOff>3628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16981" y="5469467"/>
          <a:ext cx="326214" cy="211061"/>
        </a:xfrm>
        <a:prstGeom prst="rect">
          <a:avLst/>
        </a:prstGeom>
      </xdr:spPr>
    </xdr:pic>
    <xdr:clientData/>
  </xdr:twoCellAnchor>
  <xdr:twoCellAnchor editAs="oneCell">
    <xdr:from>
      <xdr:col>0</xdr:col>
      <xdr:colOff>375709</xdr:colOff>
      <xdr:row>24</xdr:row>
      <xdr:rowOff>214181</xdr:rowOff>
    </xdr:from>
    <xdr:to>
      <xdr:col>1</xdr:col>
      <xdr:colOff>200026</xdr:colOff>
      <xdr:row>26</xdr:row>
      <xdr:rowOff>59418</xdr:rowOff>
    </xdr:to>
    <xdr:pic>
      <xdr:nvPicPr>
        <xdr:cNvPr id="8" name="Picture 7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438" t="16438" r="16438" b="10502"/>
        <a:stretch/>
      </xdr:blipFill>
      <xdr:spPr>
        <a:xfrm>
          <a:off x="375709" y="5891081"/>
          <a:ext cx="367242" cy="292912"/>
        </a:xfrm>
        <a:prstGeom prst="rect">
          <a:avLst/>
        </a:prstGeom>
      </xdr:spPr>
    </xdr:pic>
    <xdr:clientData/>
  </xdr:twoCellAnchor>
  <xdr:twoCellAnchor editAs="oneCell">
    <xdr:from>
      <xdr:col>5</xdr:col>
      <xdr:colOff>395817</xdr:colOff>
      <xdr:row>20</xdr:row>
      <xdr:rowOff>49742</xdr:rowOff>
    </xdr:from>
    <xdr:to>
      <xdr:col>32</xdr:col>
      <xdr:colOff>256117</xdr:colOff>
      <xdr:row>20</xdr:row>
      <xdr:rowOff>144992</xdr:rowOff>
    </xdr:to>
    <xdr:pic>
      <xdr:nvPicPr>
        <xdr:cNvPr id="13" name="Picture 12" descr="C:\Program Files\Microsoft Office\MEDIA\OFFICE14\Lines\BD21370_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91342" y="4869392"/>
          <a:ext cx="572770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161925</xdr:colOff>
      <xdr:row>3</xdr:row>
      <xdr:rowOff>85724</xdr:rowOff>
    </xdr:to>
    <xdr:sp macro="" textlink="">
      <xdr:nvSpPr>
        <xdr:cNvPr id="27" name="Snip Single Corner Rectangle 26"/>
        <xdr:cNvSpPr/>
      </xdr:nvSpPr>
      <xdr:spPr>
        <a:xfrm rot="10800000" flipH="1">
          <a:off x="0" y="0"/>
          <a:ext cx="2743200" cy="657224"/>
        </a:xfrm>
        <a:prstGeom prst="snip1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295276</xdr:colOff>
      <xdr:row>1</xdr:row>
      <xdr:rowOff>38100</xdr:rowOff>
    </xdr:from>
    <xdr:to>
      <xdr:col>6</xdr:col>
      <xdr:colOff>161925</xdr:colOff>
      <xdr:row>3</xdr:row>
      <xdr:rowOff>9525</xdr:rowOff>
    </xdr:to>
    <xdr:sp macro="" textlink="">
      <xdr:nvSpPr>
        <xdr:cNvPr id="28" name="TextBox 27"/>
        <xdr:cNvSpPr txBox="1"/>
      </xdr:nvSpPr>
      <xdr:spPr>
        <a:xfrm>
          <a:off x="771526" y="104775"/>
          <a:ext cx="1971674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600" b="1">
              <a:solidFill>
                <a:schemeClr val="bg1"/>
              </a:solidFill>
              <a:latin typeface="CordiaUPC" pitchFamily="34" charset="-34"/>
              <a:cs typeface="+mn-cs"/>
            </a:rPr>
            <a:t>    </a:t>
          </a:r>
          <a:r>
            <a:rPr lang="en-US" sz="1600" b="1">
              <a:solidFill>
                <a:srgbClr val="0000FF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GROUP</a:t>
          </a:r>
          <a:r>
            <a:rPr lang="en-US" sz="1600" b="1" baseline="0">
              <a:solidFill>
                <a:srgbClr val="0000FF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 5_ALL</a:t>
          </a:r>
          <a:endParaRPr lang="th-TH" sz="1600" b="1">
            <a:solidFill>
              <a:srgbClr val="0000FF"/>
            </a:solidFill>
            <a:latin typeface="Tahoma" pitchFamily="34" charset="0"/>
            <a:ea typeface="Tahoma" pitchFamily="34" charset="0"/>
            <a:cs typeface="Tahoma" pitchFamily="34" charset="0"/>
          </a:endParaRPr>
        </a:p>
      </xdr:txBody>
    </xdr:sp>
    <xdr:clientData/>
  </xdr:twoCellAnchor>
  <xdr:twoCellAnchor editAs="oneCell">
    <xdr:from>
      <xdr:col>0</xdr:col>
      <xdr:colOff>114300</xdr:colOff>
      <xdr:row>0</xdr:row>
      <xdr:rowOff>47625</xdr:rowOff>
    </xdr:from>
    <xdr:to>
      <xdr:col>1</xdr:col>
      <xdr:colOff>212725</xdr:colOff>
      <xdr:row>3</xdr:row>
      <xdr:rowOff>50604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4300" y="47625"/>
          <a:ext cx="638175" cy="574479"/>
        </a:xfrm>
        <a:prstGeom prst="rect">
          <a:avLst/>
        </a:prstGeom>
      </xdr:spPr>
    </xdr:pic>
    <xdr:clientData/>
  </xdr:twoCellAnchor>
  <xdr:twoCellAnchor>
    <xdr:from>
      <xdr:col>2</xdr:col>
      <xdr:colOff>274109</xdr:colOff>
      <xdr:row>10</xdr:row>
      <xdr:rowOff>241299</xdr:rowOff>
    </xdr:from>
    <xdr:to>
      <xdr:col>7</xdr:col>
      <xdr:colOff>0</xdr:colOff>
      <xdr:row>11</xdr:row>
      <xdr:rowOff>232833</xdr:rowOff>
    </xdr:to>
    <xdr:sp macro="" textlink="">
      <xdr:nvSpPr>
        <xdr:cNvPr id="30" name="TextBox 29"/>
        <xdr:cNvSpPr txBox="1"/>
      </xdr:nvSpPr>
      <xdr:spPr>
        <a:xfrm>
          <a:off x="1290109" y="2601382"/>
          <a:ext cx="1652058" cy="24553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1100" b="1">
              <a:solidFill>
                <a:srgbClr val="FF0000"/>
              </a:solidFill>
            </a:rPr>
            <a:t>** </a:t>
          </a:r>
          <a:r>
            <a:rPr lang="th-TH" sz="1600" b="1">
              <a:solidFill>
                <a:srgbClr val="FF0000"/>
              </a:solidFill>
            </a:rPr>
            <a:t>ยกเว้น </a:t>
          </a:r>
          <a:r>
            <a:rPr lang="en-US" sz="1600" b="1">
              <a:solidFill>
                <a:srgbClr val="FF0000"/>
              </a:solidFill>
            </a:rPr>
            <a:t>Honda</a:t>
          </a:r>
          <a:endParaRPr lang="th-TH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431800</xdr:colOff>
      <xdr:row>3</xdr:row>
      <xdr:rowOff>244475</xdr:rowOff>
    </xdr:from>
    <xdr:to>
      <xdr:col>6</xdr:col>
      <xdr:colOff>17451</xdr:colOff>
      <xdr:row>10</xdr:row>
      <xdr:rowOff>230211</xdr:rowOff>
    </xdr:to>
    <xdr:grpSp>
      <xdr:nvGrpSpPr>
        <xdr:cNvPr id="32" name="Group 31"/>
        <xdr:cNvGrpSpPr/>
      </xdr:nvGrpSpPr>
      <xdr:grpSpPr>
        <a:xfrm>
          <a:off x="431800" y="815975"/>
          <a:ext cx="2290751" cy="1795486"/>
          <a:chOff x="10010775" y="838200"/>
          <a:chExt cx="2170101" cy="1795486"/>
        </a:xfrm>
      </xdr:grpSpPr>
      <xdr:sp macro="" textlink="">
        <xdr:nvSpPr>
          <xdr:cNvPr id="33" name="7-Point Star 32"/>
          <xdr:cNvSpPr/>
        </xdr:nvSpPr>
        <xdr:spPr>
          <a:xfrm rot="21393382">
            <a:off x="10010775" y="838200"/>
            <a:ext cx="2170101" cy="1795486"/>
          </a:xfrm>
          <a:prstGeom prst="star7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200" b="1"/>
          </a:p>
        </xdr:txBody>
      </xdr:sp>
      <xdr:sp macro="" textlink="">
        <xdr:nvSpPr>
          <xdr:cNvPr id="34" name="7-Point Star 33"/>
          <xdr:cNvSpPr/>
        </xdr:nvSpPr>
        <xdr:spPr>
          <a:xfrm rot="1249589">
            <a:off x="10253450" y="1014743"/>
            <a:ext cx="1689092" cy="1470854"/>
          </a:xfrm>
          <a:prstGeom prst="star7">
            <a:avLst/>
          </a:prstGeom>
          <a:solidFill>
            <a:srgbClr val="0070C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200" b="1"/>
          </a:p>
        </xdr:txBody>
      </xdr:sp>
      <xdr:sp macro="" textlink="">
        <xdr:nvSpPr>
          <xdr:cNvPr id="35" name="TextBox 34"/>
          <xdr:cNvSpPr txBox="1"/>
        </xdr:nvSpPr>
        <xdr:spPr>
          <a:xfrm>
            <a:off x="10442410" y="1279525"/>
            <a:ext cx="1238249" cy="95884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400" b="1">
                <a:solidFill>
                  <a:schemeClr val="bg1"/>
                </a:solidFill>
                <a:latin typeface="CordiaUPC" pitchFamily="34" charset="-34"/>
                <a:cs typeface="+mn-cs"/>
              </a:rPr>
              <a:t>รถกลุ่ม 5</a:t>
            </a:r>
          </a:p>
        </xdr:txBody>
      </xdr:sp>
    </xdr:grpSp>
    <xdr:clientData/>
  </xdr:twoCellAnchor>
  <xdr:twoCellAnchor editAs="oneCell">
    <xdr:from>
      <xdr:col>0</xdr:col>
      <xdr:colOff>53976</xdr:colOff>
      <xdr:row>72</xdr:row>
      <xdr:rowOff>24343</xdr:rowOff>
    </xdr:from>
    <xdr:to>
      <xdr:col>0</xdr:col>
      <xdr:colOff>348839</xdr:colOff>
      <xdr:row>73</xdr:row>
      <xdr:rowOff>93585</xdr:rowOff>
    </xdr:to>
    <xdr:pic>
      <xdr:nvPicPr>
        <xdr:cNvPr id="36" name="Picture 35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244" r="17823" b="5261"/>
        <a:stretch/>
      </xdr:blipFill>
      <xdr:spPr>
        <a:xfrm>
          <a:off x="53976" y="16654993"/>
          <a:ext cx="294863" cy="326417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70</xdr:row>
      <xdr:rowOff>218361</xdr:rowOff>
    </xdr:from>
    <xdr:to>
      <xdr:col>0</xdr:col>
      <xdr:colOff>438150</xdr:colOff>
      <xdr:row>72</xdr:row>
      <xdr:rowOff>27596</xdr:rowOff>
    </xdr:to>
    <xdr:pic>
      <xdr:nvPicPr>
        <xdr:cNvPr id="37" name="Picture 36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714" r="12501" b="-5280"/>
        <a:stretch/>
      </xdr:blipFill>
      <xdr:spPr>
        <a:xfrm>
          <a:off x="28575" y="16334661"/>
          <a:ext cx="409575" cy="32358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62</xdr:row>
      <xdr:rowOff>74083</xdr:rowOff>
    </xdr:from>
    <xdr:to>
      <xdr:col>6</xdr:col>
      <xdr:colOff>161925</xdr:colOff>
      <xdr:row>65</xdr:row>
      <xdr:rowOff>22224</xdr:rowOff>
    </xdr:to>
    <xdr:sp macro="" textlink="">
      <xdr:nvSpPr>
        <xdr:cNvPr id="39" name="Snip Single Corner Rectangle 38"/>
        <xdr:cNvSpPr/>
      </xdr:nvSpPr>
      <xdr:spPr>
        <a:xfrm rot="10800000" flipH="1">
          <a:off x="0" y="14382750"/>
          <a:ext cx="2754842" cy="720724"/>
        </a:xfrm>
        <a:prstGeom prst="snip1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209550</xdr:colOff>
      <xdr:row>62</xdr:row>
      <xdr:rowOff>207434</xdr:rowOff>
    </xdr:from>
    <xdr:to>
      <xdr:col>6</xdr:col>
      <xdr:colOff>81492</xdr:colOff>
      <xdr:row>64</xdr:row>
      <xdr:rowOff>178859</xdr:rowOff>
    </xdr:to>
    <xdr:sp macro="" textlink="">
      <xdr:nvSpPr>
        <xdr:cNvPr id="40" name="TextBox 39"/>
        <xdr:cNvSpPr txBox="1"/>
      </xdr:nvSpPr>
      <xdr:spPr>
        <a:xfrm>
          <a:off x="752475" y="7379759"/>
          <a:ext cx="2034117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600" b="1">
              <a:solidFill>
                <a:srgbClr val="0000FF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GROUP</a:t>
          </a:r>
          <a:r>
            <a:rPr lang="en-US" sz="1600" b="1" baseline="0">
              <a:solidFill>
                <a:srgbClr val="0000FF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 5_ECO</a:t>
          </a:r>
          <a:endParaRPr lang="th-TH" sz="1600" b="1">
            <a:solidFill>
              <a:srgbClr val="0000FF"/>
            </a:solidFill>
            <a:latin typeface="Tahoma" pitchFamily="34" charset="0"/>
            <a:ea typeface="Tahoma" pitchFamily="34" charset="0"/>
            <a:cs typeface="Tahoma" pitchFamily="34" charset="0"/>
          </a:endParaRPr>
        </a:p>
      </xdr:txBody>
    </xdr:sp>
    <xdr:clientData/>
  </xdr:twoCellAnchor>
  <xdr:twoCellAnchor editAs="oneCell">
    <xdr:from>
      <xdr:col>0</xdr:col>
      <xdr:colOff>124884</xdr:colOff>
      <xdr:row>62</xdr:row>
      <xdr:rowOff>153459</xdr:rowOff>
    </xdr:from>
    <xdr:to>
      <xdr:col>1</xdr:col>
      <xdr:colOff>149226</xdr:colOff>
      <xdr:row>64</xdr:row>
      <xdr:rowOff>191363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4884" y="14462126"/>
          <a:ext cx="564092" cy="545904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65</xdr:row>
      <xdr:rowOff>38100</xdr:rowOff>
    </xdr:from>
    <xdr:to>
      <xdr:col>6</xdr:col>
      <xdr:colOff>47625</xdr:colOff>
      <xdr:row>71</xdr:row>
      <xdr:rowOff>85724</xdr:rowOff>
    </xdr:to>
    <xdr:grpSp>
      <xdr:nvGrpSpPr>
        <xdr:cNvPr id="48" name="Group 47"/>
        <xdr:cNvGrpSpPr/>
      </xdr:nvGrpSpPr>
      <xdr:grpSpPr>
        <a:xfrm>
          <a:off x="676275" y="15030450"/>
          <a:ext cx="2076450" cy="1590674"/>
          <a:chOff x="10010775" y="838200"/>
          <a:chExt cx="2170101" cy="1795486"/>
        </a:xfrm>
      </xdr:grpSpPr>
      <xdr:sp macro="" textlink="">
        <xdr:nvSpPr>
          <xdr:cNvPr id="53" name="7-Point Star 52"/>
          <xdr:cNvSpPr/>
        </xdr:nvSpPr>
        <xdr:spPr>
          <a:xfrm rot="21393382">
            <a:off x="10010775" y="838200"/>
            <a:ext cx="2170101" cy="1795486"/>
          </a:xfrm>
          <a:prstGeom prst="star7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200" b="1"/>
          </a:p>
        </xdr:txBody>
      </xdr:sp>
      <xdr:sp macro="" textlink="">
        <xdr:nvSpPr>
          <xdr:cNvPr id="55" name="7-Point Star 54"/>
          <xdr:cNvSpPr/>
        </xdr:nvSpPr>
        <xdr:spPr>
          <a:xfrm rot="1249589">
            <a:off x="10253450" y="1014743"/>
            <a:ext cx="1689092" cy="1470854"/>
          </a:xfrm>
          <a:prstGeom prst="star7">
            <a:avLst/>
          </a:prstGeom>
          <a:solidFill>
            <a:srgbClr val="0070C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200" b="1"/>
          </a:p>
        </xdr:txBody>
      </xdr:sp>
      <xdr:sp macro="" textlink="">
        <xdr:nvSpPr>
          <xdr:cNvPr id="57" name="TextBox 56"/>
          <xdr:cNvSpPr txBox="1"/>
        </xdr:nvSpPr>
        <xdr:spPr>
          <a:xfrm>
            <a:off x="10313314" y="1227683"/>
            <a:ext cx="1529979" cy="9467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400" b="1">
                <a:solidFill>
                  <a:schemeClr val="bg1"/>
                </a:solidFill>
                <a:latin typeface="Bookman Old Style" pitchFamily="18" charset="0"/>
                <a:cs typeface="+mn-cs"/>
              </a:rPr>
              <a:t>Eco Car</a:t>
            </a:r>
            <a:endParaRPr lang="th-TH" sz="2400" b="1">
              <a:solidFill>
                <a:schemeClr val="bg1"/>
              </a:solidFill>
              <a:latin typeface="Bookman Old Style" pitchFamily="18" charset="0"/>
              <a:cs typeface="+mn-cs"/>
            </a:endParaRPr>
          </a:p>
        </xdr:txBody>
      </xdr:sp>
    </xdr:grpSp>
    <xdr:clientData/>
  </xdr:twoCellAnchor>
  <xdr:twoCellAnchor editAs="oneCell">
    <xdr:from>
      <xdr:col>0</xdr:col>
      <xdr:colOff>22226</xdr:colOff>
      <xdr:row>76</xdr:row>
      <xdr:rowOff>92075</xdr:rowOff>
    </xdr:from>
    <xdr:to>
      <xdr:col>0</xdr:col>
      <xdr:colOff>365849</xdr:colOff>
      <xdr:row>76</xdr:row>
      <xdr:rowOff>374989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2226" y="17551400"/>
          <a:ext cx="343623" cy="28291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74</xdr:row>
      <xdr:rowOff>73035</xdr:rowOff>
    </xdr:from>
    <xdr:to>
      <xdr:col>0</xdr:col>
      <xdr:colOff>325969</xdr:colOff>
      <xdr:row>75</xdr:row>
      <xdr:rowOff>171833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17151360"/>
          <a:ext cx="278344" cy="298823"/>
        </a:xfrm>
        <a:prstGeom prst="rect">
          <a:avLst/>
        </a:prstGeom>
      </xdr:spPr>
    </xdr:pic>
    <xdr:clientData/>
  </xdr:twoCellAnchor>
  <xdr:twoCellAnchor editAs="oneCell">
    <xdr:from>
      <xdr:col>5</xdr:col>
      <xdr:colOff>158749</xdr:colOff>
      <xdr:row>78</xdr:row>
      <xdr:rowOff>80433</xdr:rowOff>
    </xdr:from>
    <xdr:to>
      <xdr:col>32</xdr:col>
      <xdr:colOff>16932</xdr:colOff>
      <xdr:row>78</xdr:row>
      <xdr:rowOff>175683</xdr:rowOff>
    </xdr:to>
    <xdr:pic>
      <xdr:nvPicPr>
        <xdr:cNvPr id="65" name="Picture 64" descr="C:\Program Files\Microsoft Office\MEDIA\OFFICE14\Lines\BD21370_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54274" y="18501783"/>
          <a:ext cx="5725583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300567</xdr:colOff>
      <xdr:row>49</xdr:row>
      <xdr:rowOff>87842</xdr:rowOff>
    </xdr:from>
    <xdr:to>
      <xdr:col>32</xdr:col>
      <xdr:colOff>152400</xdr:colOff>
      <xdr:row>49</xdr:row>
      <xdr:rowOff>183092</xdr:rowOff>
    </xdr:to>
    <xdr:pic>
      <xdr:nvPicPr>
        <xdr:cNvPr id="38" name="Picture 37" descr="C:\Program Files\Microsoft Office\MEDIA\OFFICE14\Lines\BD21370_.gif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96092" y="18356792"/>
          <a:ext cx="5719233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32</xdr:row>
      <xdr:rowOff>85736</xdr:rowOff>
    </xdr:from>
    <xdr:to>
      <xdr:col>6</xdr:col>
      <xdr:colOff>161925</xdr:colOff>
      <xdr:row>34</xdr:row>
      <xdr:rowOff>180986</xdr:rowOff>
    </xdr:to>
    <xdr:grpSp>
      <xdr:nvGrpSpPr>
        <xdr:cNvPr id="41" name="Group 40"/>
        <xdr:cNvGrpSpPr/>
      </xdr:nvGrpSpPr>
      <xdr:grpSpPr>
        <a:xfrm>
          <a:off x="0" y="7258061"/>
          <a:ext cx="2867025" cy="600075"/>
          <a:chOff x="0" y="7105650"/>
          <a:chExt cx="2743200" cy="657224"/>
        </a:xfrm>
      </xdr:grpSpPr>
      <xdr:sp macro="" textlink="">
        <xdr:nvSpPr>
          <xdr:cNvPr id="43" name="Snip Single Corner Rectangle 42"/>
          <xdr:cNvSpPr/>
        </xdr:nvSpPr>
        <xdr:spPr>
          <a:xfrm rot="10800000" flipH="1">
            <a:off x="0" y="7105650"/>
            <a:ext cx="2743200" cy="657224"/>
          </a:xfrm>
          <a:prstGeom prst="snip1Rect">
            <a:avLst/>
          </a:prstGeom>
          <a:solidFill>
            <a:schemeClr val="accent6">
              <a:lumMod val="40000"/>
              <a:lumOff val="60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>
              <a:solidFill>
                <a:srgbClr val="002060"/>
              </a:solidFill>
            </a:endParaRPr>
          </a:p>
        </xdr:txBody>
      </xdr:sp>
      <xdr:sp macro="" textlink="">
        <xdr:nvSpPr>
          <xdr:cNvPr id="44" name="TextBox 43"/>
          <xdr:cNvSpPr txBox="1"/>
        </xdr:nvSpPr>
        <xdr:spPr>
          <a:xfrm>
            <a:off x="729372" y="7189352"/>
            <a:ext cx="1971674" cy="4762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US" sz="1600" b="1">
                <a:solidFill>
                  <a:srgbClr val="002060"/>
                </a:solidFill>
                <a:latin typeface="Tahoma" pitchFamily="34" charset="0"/>
                <a:ea typeface="Tahoma" pitchFamily="34" charset="0"/>
                <a:cs typeface="Tahoma" pitchFamily="34" charset="0"/>
              </a:rPr>
              <a:t>GROUP 5_HONDA</a:t>
            </a:r>
            <a:endParaRPr lang="th-TH" sz="1600" b="1">
              <a:solidFill>
                <a:srgbClr val="002060"/>
              </a:solidFill>
              <a:latin typeface="Tahoma" pitchFamily="34" charset="0"/>
              <a:ea typeface="Tahoma" pitchFamily="34" charset="0"/>
              <a:cs typeface="Tahoma" pitchFamily="34" charset="0"/>
            </a:endParaRPr>
          </a:p>
        </xdr:txBody>
      </xdr:sp>
      <xdr:pic>
        <xdr:nvPicPr>
          <xdr:cNvPr id="45" name="Picture 44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51070" y="7142743"/>
            <a:ext cx="638175" cy="574479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138642</xdr:colOff>
      <xdr:row>34</xdr:row>
      <xdr:rowOff>266699</xdr:rowOff>
    </xdr:from>
    <xdr:to>
      <xdr:col>7</xdr:col>
      <xdr:colOff>333375</xdr:colOff>
      <xdr:row>41</xdr:row>
      <xdr:rowOff>180974</xdr:rowOff>
    </xdr:to>
    <xdr:grpSp>
      <xdr:nvGrpSpPr>
        <xdr:cNvPr id="46" name="Group 45"/>
        <xdr:cNvGrpSpPr/>
      </xdr:nvGrpSpPr>
      <xdr:grpSpPr>
        <a:xfrm>
          <a:off x="1281642" y="7943849"/>
          <a:ext cx="2109258" cy="1724025"/>
          <a:chOff x="10010775" y="838200"/>
          <a:chExt cx="2170101" cy="1795486"/>
        </a:xfrm>
      </xdr:grpSpPr>
      <xdr:sp macro="" textlink="">
        <xdr:nvSpPr>
          <xdr:cNvPr id="47" name="7-Point Star 46"/>
          <xdr:cNvSpPr/>
        </xdr:nvSpPr>
        <xdr:spPr>
          <a:xfrm rot="21393382">
            <a:off x="10010775" y="838200"/>
            <a:ext cx="2170101" cy="1795486"/>
          </a:xfrm>
          <a:prstGeom prst="star7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200" b="1"/>
          </a:p>
        </xdr:txBody>
      </xdr:sp>
      <xdr:sp macro="" textlink="">
        <xdr:nvSpPr>
          <xdr:cNvPr id="49" name="7-Point Star 48"/>
          <xdr:cNvSpPr/>
        </xdr:nvSpPr>
        <xdr:spPr>
          <a:xfrm rot="1249589">
            <a:off x="10253450" y="1014743"/>
            <a:ext cx="1689092" cy="1470854"/>
          </a:xfrm>
          <a:prstGeom prst="star7">
            <a:avLst/>
          </a:prstGeom>
          <a:solidFill>
            <a:schemeClr val="bg1">
              <a:lumMod val="75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200" b="1"/>
          </a:p>
        </xdr:txBody>
      </xdr:sp>
      <xdr:sp macro="" textlink="">
        <xdr:nvSpPr>
          <xdr:cNvPr id="50" name="TextBox 49"/>
          <xdr:cNvSpPr txBox="1"/>
        </xdr:nvSpPr>
        <xdr:spPr>
          <a:xfrm>
            <a:off x="10257733" y="1213890"/>
            <a:ext cx="1636051" cy="120197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000" b="1">
                <a:solidFill>
                  <a:schemeClr val="accent4">
                    <a:lumMod val="50000"/>
                  </a:schemeClr>
                </a:solidFill>
                <a:latin typeface="Broadway" pitchFamily="82" charset="0"/>
                <a:cs typeface="+mn-cs"/>
              </a:rPr>
              <a:t>Honda</a:t>
            </a:r>
            <a:endParaRPr lang="th-TH" sz="2000" b="1" baseline="0">
              <a:solidFill>
                <a:schemeClr val="accent4">
                  <a:lumMod val="50000"/>
                </a:schemeClr>
              </a:solidFill>
              <a:latin typeface="Broadway" pitchFamily="82" charset="0"/>
              <a:cs typeface="+mn-cs"/>
            </a:endParaRPr>
          </a:p>
          <a:p>
            <a:pPr marL="0" indent="0" algn="ctr"/>
            <a:r>
              <a:rPr lang="th-TH" sz="1400" b="1" baseline="0">
                <a:solidFill>
                  <a:schemeClr val="accent4">
                    <a:lumMod val="50000"/>
                  </a:schemeClr>
                </a:solidFill>
                <a:latin typeface="CordiaUPC" pitchFamily="34" charset="-34"/>
                <a:cs typeface="+mn-cs"/>
              </a:rPr>
              <a:t>ก</a:t>
            </a:r>
            <a:r>
              <a:rPr lang="th-TH" sz="1400" b="1">
                <a:solidFill>
                  <a:schemeClr val="accent4">
                    <a:lumMod val="50000"/>
                  </a:schemeClr>
                </a:solidFill>
                <a:latin typeface="CordiaUPC" pitchFamily="34" charset="-34"/>
                <a:cs typeface="+mn-cs"/>
              </a:rPr>
              <a:t>ลุ่ม 5</a:t>
            </a:r>
            <a:endParaRPr lang="th-TH" sz="2000" b="1">
              <a:solidFill>
                <a:schemeClr val="accent4">
                  <a:lumMod val="50000"/>
                </a:schemeClr>
              </a:solidFill>
              <a:latin typeface="CordiaUPC" pitchFamily="34" charset="-34"/>
              <a:ea typeface="+mn-ea"/>
              <a:cs typeface="+mn-cs"/>
            </a:endParaRPr>
          </a:p>
        </xdr:txBody>
      </xdr:sp>
    </xdr:grpSp>
    <xdr:clientData/>
  </xdr:twoCellAnchor>
  <xdr:twoCellAnchor editAs="oneCell">
    <xdr:from>
      <xdr:col>0</xdr:col>
      <xdr:colOff>183932</xdr:colOff>
      <xdr:row>42</xdr:row>
      <xdr:rowOff>77738</xdr:rowOff>
    </xdr:from>
    <xdr:to>
      <xdr:col>1</xdr:col>
      <xdr:colOff>481142</xdr:colOff>
      <xdr:row>45</xdr:row>
      <xdr:rowOff>19050</xdr:rowOff>
    </xdr:to>
    <xdr:pic>
      <xdr:nvPicPr>
        <xdr:cNvPr id="51" name="Picture 5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83932" y="16860788"/>
          <a:ext cx="840135" cy="589012"/>
        </a:xfrm>
        <a:prstGeom prst="rect">
          <a:avLst/>
        </a:prstGeom>
      </xdr:spPr>
    </xdr:pic>
    <xdr:clientData/>
  </xdr:twoCellAnchor>
  <xdr:twoCellAnchor editAs="oneCell">
    <xdr:from>
      <xdr:col>12</xdr:col>
      <xdr:colOff>142875</xdr:colOff>
      <xdr:row>0</xdr:row>
      <xdr:rowOff>692</xdr:rowOff>
    </xdr:from>
    <xdr:to>
      <xdr:col>34</xdr:col>
      <xdr:colOff>314325</xdr:colOff>
      <xdr:row>13</xdr:row>
      <xdr:rowOff>104775</xdr:rowOff>
    </xdr:to>
    <xdr:pic>
      <xdr:nvPicPr>
        <xdr:cNvPr id="5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52825" y="692"/>
          <a:ext cx="5743575" cy="32568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28574</xdr:colOff>
      <xdr:row>32</xdr:row>
      <xdr:rowOff>15356</xdr:rowOff>
    </xdr:from>
    <xdr:to>
      <xdr:col>34</xdr:col>
      <xdr:colOff>476249</xdr:colOff>
      <xdr:row>42</xdr:row>
      <xdr:rowOff>46931</xdr:rowOff>
    </xdr:to>
    <xdr:pic>
      <xdr:nvPicPr>
        <xdr:cNvPr id="56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48099" y="7187681"/>
          <a:ext cx="5610225" cy="2603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47626</xdr:colOff>
      <xdr:row>83</xdr:row>
      <xdr:rowOff>19050</xdr:rowOff>
    </xdr:from>
    <xdr:to>
      <xdr:col>3</xdr:col>
      <xdr:colOff>113559</xdr:colOff>
      <xdr:row>83</xdr:row>
      <xdr:rowOff>352425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90626" y="19992975"/>
          <a:ext cx="475508" cy="3333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77</xdr:row>
      <xdr:rowOff>38100</xdr:rowOff>
    </xdr:from>
    <xdr:to>
      <xdr:col>3</xdr:col>
      <xdr:colOff>94508</xdr:colOff>
      <xdr:row>77</xdr:row>
      <xdr:rowOff>371475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71575" y="17897475"/>
          <a:ext cx="475508" cy="333375"/>
        </a:xfrm>
        <a:prstGeom prst="rect">
          <a:avLst/>
        </a:prstGeom>
      </xdr:spPr>
    </xdr:pic>
    <xdr:clientData/>
  </xdr:twoCellAnchor>
  <xdr:twoCellAnchor editAs="oneCell">
    <xdr:from>
      <xdr:col>12</xdr:col>
      <xdr:colOff>257175</xdr:colOff>
      <xdr:row>62</xdr:row>
      <xdr:rowOff>28576</xdr:rowOff>
    </xdr:from>
    <xdr:to>
      <xdr:col>34</xdr:col>
      <xdr:colOff>295275</xdr:colOff>
      <xdr:row>72</xdr:row>
      <xdr:rowOff>126826</xdr:rowOff>
    </xdr:to>
    <xdr:pic>
      <xdr:nvPicPr>
        <xdr:cNvPr id="71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67125" y="14249401"/>
          <a:ext cx="5610225" cy="26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</xdr:colOff>
      <xdr:row>27</xdr:row>
      <xdr:rowOff>19051</xdr:rowOff>
    </xdr:from>
    <xdr:to>
      <xdr:col>35</xdr:col>
      <xdr:colOff>371475</xdr:colOff>
      <xdr:row>31</xdr:row>
      <xdr:rowOff>57150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9050" y="6353176"/>
          <a:ext cx="9820275" cy="809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133350</xdr:rowOff>
    </xdr:from>
    <xdr:to>
      <xdr:col>35</xdr:col>
      <xdr:colOff>352425</xdr:colOff>
      <xdr:row>61</xdr:row>
      <xdr:rowOff>9524</xdr:rowOff>
    </xdr:to>
    <xdr:pic>
      <xdr:nvPicPr>
        <xdr:cNvPr id="60" name="Picture 5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13258800"/>
          <a:ext cx="9820275" cy="809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47625</xdr:rowOff>
    </xdr:from>
    <xdr:to>
      <xdr:col>35</xdr:col>
      <xdr:colOff>352425</xdr:colOff>
      <xdr:row>87</xdr:row>
      <xdr:rowOff>200024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20431125"/>
          <a:ext cx="9820275" cy="8096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234896</xdr:colOff>
      <xdr:row>15</xdr:row>
      <xdr:rowOff>12749</xdr:rowOff>
    </xdr:from>
    <xdr:to>
      <xdr:col>1</xdr:col>
      <xdr:colOff>332276</xdr:colOff>
      <xdr:row>16</xdr:row>
      <xdr:rowOff>181840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3845" t="15385" r="-5770" b="21154"/>
        <a:stretch/>
      </xdr:blipFill>
      <xdr:spPr>
        <a:xfrm>
          <a:off x="234896" y="3632249"/>
          <a:ext cx="573630" cy="359591"/>
        </a:xfrm>
        <a:prstGeom prst="rect">
          <a:avLst/>
        </a:prstGeom>
      </xdr:spPr>
    </xdr:pic>
    <xdr:clientData/>
  </xdr:twoCellAnchor>
  <xdr:twoCellAnchor editAs="oneCell">
    <xdr:from>
      <xdr:col>0</xdr:col>
      <xdr:colOff>225136</xdr:colOff>
      <xdr:row>8</xdr:row>
      <xdr:rowOff>192531</xdr:rowOff>
    </xdr:from>
    <xdr:to>
      <xdr:col>1</xdr:col>
      <xdr:colOff>262160</xdr:colOff>
      <xdr:row>9</xdr:row>
      <xdr:rowOff>281903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714" r="12501" b="-5280"/>
        <a:stretch/>
      </xdr:blipFill>
      <xdr:spPr>
        <a:xfrm>
          <a:off x="225136" y="2192781"/>
          <a:ext cx="513274" cy="375122"/>
        </a:xfrm>
        <a:prstGeom prst="rect">
          <a:avLst/>
        </a:prstGeom>
      </xdr:spPr>
    </xdr:pic>
    <xdr:clientData/>
  </xdr:twoCellAnchor>
  <xdr:twoCellAnchor editAs="oneCell">
    <xdr:from>
      <xdr:col>0</xdr:col>
      <xdr:colOff>230458</xdr:colOff>
      <xdr:row>18</xdr:row>
      <xdr:rowOff>43295</xdr:rowOff>
    </xdr:from>
    <xdr:to>
      <xdr:col>1</xdr:col>
      <xdr:colOff>247298</xdr:colOff>
      <xdr:row>20</xdr:row>
      <xdr:rowOff>25978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0458" y="4234295"/>
          <a:ext cx="493090" cy="363683"/>
        </a:xfrm>
        <a:prstGeom prst="rect">
          <a:avLst/>
        </a:prstGeom>
      </xdr:spPr>
    </xdr:pic>
    <xdr:clientData/>
  </xdr:twoCellAnchor>
  <xdr:twoCellAnchor editAs="oneCell">
    <xdr:from>
      <xdr:col>5</xdr:col>
      <xdr:colOff>63501</xdr:colOff>
      <xdr:row>20</xdr:row>
      <xdr:rowOff>76089</xdr:rowOff>
    </xdr:from>
    <xdr:to>
      <xdr:col>44</xdr:col>
      <xdr:colOff>264584</xdr:colOff>
      <xdr:row>20</xdr:row>
      <xdr:rowOff>216959</xdr:rowOff>
    </xdr:to>
    <xdr:pic>
      <xdr:nvPicPr>
        <xdr:cNvPr id="9" name="Picture 8" descr="C:\Program Files\Microsoft Office\MEDIA\OFFICE14\Lines\BD21370_.gif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32001" y="4404672"/>
          <a:ext cx="8477250" cy="140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161925</xdr:colOff>
      <xdr:row>3</xdr:row>
      <xdr:rowOff>85724</xdr:rowOff>
    </xdr:to>
    <xdr:sp macro="" textlink="">
      <xdr:nvSpPr>
        <xdr:cNvPr id="10" name="Snip Single Corner Rectangle 9"/>
        <xdr:cNvSpPr/>
      </xdr:nvSpPr>
      <xdr:spPr>
        <a:xfrm rot="10800000" flipH="1">
          <a:off x="0" y="0"/>
          <a:ext cx="2743200" cy="657224"/>
        </a:xfrm>
        <a:prstGeom prst="snip1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207818</xdr:colOff>
      <xdr:row>1</xdr:row>
      <xdr:rowOff>38100</xdr:rowOff>
    </xdr:from>
    <xdr:to>
      <xdr:col>6</xdr:col>
      <xdr:colOff>225136</xdr:colOff>
      <xdr:row>3</xdr:row>
      <xdr:rowOff>9525</xdr:rowOff>
    </xdr:to>
    <xdr:sp macro="" textlink="">
      <xdr:nvSpPr>
        <xdr:cNvPr id="11" name="TextBox 10"/>
        <xdr:cNvSpPr txBox="1"/>
      </xdr:nvSpPr>
      <xdr:spPr>
        <a:xfrm>
          <a:off x="684068" y="107373"/>
          <a:ext cx="1809750" cy="47365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 b="1">
              <a:solidFill>
                <a:srgbClr val="0000FF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    GROUP</a:t>
          </a:r>
          <a:r>
            <a:rPr lang="en-US" sz="1400" b="1" baseline="0">
              <a:solidFill>
                <a:srgbClr val="0000FF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 4_ALL</a:t>
          </a:r>
          <a:endParaRPr lang="th-TH" sz="1400" b="1">
            <a:solidFill>
              <a:srgbClr val="0000FF"/>
            </a:solidFill>
            <a:latin typeface="Tahoma" pitchFamily="34" charset="0"/>
            <a:ea typeface="Tahoma" pitchFamily="34" charset="0"/>
            <a:cs typeface="Tahoma" pitchFamily="34" charset="0"/>
          </a:endParaRPr>
        </a:p>
      </xdr:txBody>
    </xdr:sp>
    <xdr:clientData/>
  </xdr:twoCellAnchor>
  <xdr:twoCellAnchor editAs="oneCell">
    <xdr:from>
      <xdr:col>0</xdr:col>
      <xdr:colOff>27710</xdr:colOff>
      <xdr:row>0</xdr:row>
      <xdr:rowOff>47625</xdr:rowOff>
    </xdr:from>
    <xdr:to>
      <xdr:col>1</xdr:col>
      <xdr:colOff>189635</xdr:colOff>
      <xdr:row>3</xdr:row>
      <xdr:rowOff>50604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710" y="47625"/>
          <a:ext cx="638175" cy="574479"/>
        </a:xfrm>
        <a:prstGeom prst="rect">
          <a:avLst/>
        </a:prstGeom>
      </xdr:spPr>
    </xdr:pic>
    <xdr:clientData/>
  </xdr:twoCellAnchor>
  <xdr:twoCellAnchor>
    <xdr:from>
      <xdr:col>2</xdr:col>
      <xdr:colOff>60614</xdr:colOff>
      <xdr:row>3</xdr:row>
      <xdr:rowOff>173185</xdr:rowOff>
    </xdr:from>
    <xdr:to>
      <xdr:col>7</xdr:col>
      <xdr:colOff>351366</xdr:colOff>
      <xdr:row>8</xdr:row>
      <xdr:rowOff>60615</xdr:rowOff>
    </xdr:to>
    <xdr:grpSp>
      <xdr:nvGrpSpPr>
        <xdr:cNvPr id="14" name="Group 13"/>
        <xdr:cNvGrpSpPr/>
      </xdr:nvGrpSpPr>
      <xdr:grpSpPr>
        <a:xfrm>
          <a:off x="1082387" y="744685"/>
          <a:ext cx="1892684" cy="1316180"/>
          <a:chOff x="10010775" y="838200"/>
          <a:chExt cx="2170101" cy="1795486"/>
        </a:xfrm>
      </xdr:grpSpPr>
      <xdr:sp macro="" textlink="">
        <xdr:nvSpPr>
          <xdr:cNvPr id="15" name="7-Point Star 14"/>
          <xdr:cNvSpPr/>
        </xdr:nvSpPr>
        <xdr:spPr>
          <a:xfrm rot="21393382">
            <a:off x="10010775" y="838200"/>
            <a:ext cx="2170101" cy="1795486"/>
          </a:xfrm>
          <a:prstGeom prst="star7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200" b="1"/>
          </a:p>
        </xdr:txBody>
      </xdr:sp>
      <xdr:sp macro="" textlink="">
        <xdr:nvSpPr>
          <xdr:cNvPr id="16" name="7-Point Star 15"/>
          <xdr:cNvSpPr/>
        </xdr:nvSpPr>
        <xdr:spPr>
          <a:xfrm rot="1249589">
            <a:off x="10253450" y="1014743"/>
            <a:ext cx="1689092" cy="1470854"/>
          </a:xfrm>
          <a:prstGeom prst="star7">
            <a:avLst/>
          </a:prstGeom>
          <a:solidFill>
            <a:srgbClr val="0070C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200" b="1"/>
          </a:p>
        </xdr:txBody>
      </xdr:sp>
      <xdr:sp macro="" textlink="">
        <xdr:nvSpPr>
          <xdr:cNvPr id="17" name="TextBox 16"/>
          <xdr:cNvSpPr txBox="1"/>
        </xdr:nvSpPr>
        <xdr:spPr>
          <a:xfrm>
            <a:off x="10358265" y="1362075"/>
            <a:ext cx="1376534" cy="79057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400" b="1">
                <a:solidFill>
                  <a:schemeClr val="bg1"/>
                </a:solidFill>
                <a:latin typeface="CordiaUPC" pitchFamily="34" charset="-34"/>
                <a:cs typeface="+mn-cs"/>
              </a:rPr>
              <a:t>กลุ่ม 4</a:t>
            </a:r>
          </a:p>
        </xdr:txBody>
      </xdr:sp>
    </xdr:grpSp>
    <xdr:clientData/>
  </xdr:twoCellAnchor>
  <xdr:twoCellAnchor editAs="oneCell">
    <xdr:from>
      <xdr:col>0</xdr:col>
      <xdr:colOff>250425</xdr:colOff>
      <xdr:row>24</xdr:row>
      <xdr:rowOff>43295</xdr:rowOff>
    </xdr:from>
    <xdr:to>
      <xdr:col>1</xdr:col>
      <xdr:colOff>233795</xdr:colOff>
      <xdr:row>25</xdr:row>
      <xdr:rowOff>173172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50425" y="5550477"/>
          <a:ext cx="459620" cy="372331"/>
        </a:xfrm>
        <a:prstGeom prst="rect">
          <a:avLst/>
        </a:prstGeom>
      </xdr:spPr>
    </xdr:pic>
    <xdr:clientData/>
  </xdr:twoCellAnchor>
  <xdr:twoCellAnchor editAs="oneCell">
    <xdr:from>
      <xdr:col>0</xdr:col>
      <xdr:colOff>281412</xdr:colOff>
      <xdr:row>21</xdr:row>
      <xdr:rowOff>17318</xdr:rowOff>
    </xdr:from>
    <xdr:to>
      <xdr:col>1</xdr:col>
      <xdr:colOff>197555</xdr:colOff>
      <xdr:row>22</xdr:row>
      <xdr:rowOff>207819</xdr:rowOff>
    </xdr:to>
    <xdr:pic>
      <xdr:nvPicPr>
        <xdr:cNvPr id="32" name="Picture 31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244" r="17823" b="5261"/>
        <a:stretch/>
      </xdr:blipFill>
      <xdr:spPr>
        <a:xfrm>
          <a:off x="281412" y="4883727"/>
          <a:ext cx="392393" cy="406978"/>
        </a:xfrm>
        <a:prstGeom prst="rect">
          <a:avLst/>
        </a:prstGeom>
      </xdr:spPr>
    </xdr:pic>
    <xdr:clientData/>
  </xdr:twoCellAnchor>
  <xdr:twoCellAnchor editAs="oneCell">
    <xdr:from>
      <xdr:col>0</xdr:col>
      <xdr:colOff>329045</xdr:colOff>
      <xdr:row>11</xdr:row>
      <xdr:rowOff>155054</xdr:rowOff>
    </xdr:from>
    <xdr:to>
      <xdr:col>1</xdr:col>
      <xdr:colOff>164522</xdr:colOff>
      <xdr:row>13</xdr:row>
      <xdr:rowOff>166836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29045" y="3012554"/>
          <a:ext cx="311727" cy="392782"/>
        </a:xfrm>
        <a:prstGeom prst="rect">
          <a:avLst/>
        </a:prstGeom>
      </xdr:spPr>
    </xdr:pic>
    <xdr:clientData/>
  </xdr:twoCellAnchor>
  <xdr:twoCellAnchor editAs="oneCell">
    <xdr:from>
      <xdr:col>15</xdr:col>
      <xdr:colOff>95247</xdr:colOff>
      <xdr:row>0</xdr:row>
      <xdr:rowOff>1388</xdr:rowOff>
    </xdr:from>
    <xdr:to>
      <xdr:col>42</xdr:col>
      <xdr:colOff>25977</xdr:colOff>
      <xdr:row>10</xdr:row>
      <xdr:rowOff>119495</xdr:rowOff>
    </xdr:to>
    <xdr:pic>
      <xdr:nvPicPr>
        <xdr:cNvPr id="2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139042" y="1388"/>
          <a:ext cx="5481208" cy="2689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25977</xdr:rowOff>
    </xdr:from>
    <xdr:to>
      <xdr:col>45</xdr:col>
      <xdr:colOff>294409</xdr:colOff>
      <xdr:row>34</xdr:row>
      <xdr:rowOff>207819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6849341"/>
          <a:ext cx="10953750" cy="9525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153375</xdr:colOff>
      <xdr:row>5</xdr:row>
      <xdr:rowOff>66675</xdr:rowOff>
    </xdr:from>
    <xdr:to>
      <xdr:col>1</xdr:col>
      <xdr:colOff>290947</xdr:colOff>
      <xdr:row>6</xdr:row>
      <xdr:rowOff>229532</xdr:rowOff>
    </xdr:to>
    <xdr:pic>
      <xdr:nvPicPr>
        <xdr:cNvPr id="3" name="Picture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714" r="12501" b="-5280"/>
        <a:stretch/>
      </xdr:blipFill>
      <xdr:spPr>
        <a:xfrm>
          <a:off x="153375" y="1104900"/>
          <a:ext cx="613822" cy="448607"/>
        </a:xfrm>
        <a:prstGeom prst="rect">
          <a:avLst/>
        </a:prstGeom>
      </xdr:spPr>
    </xdr:pic>
    <xdr:clientData/>
  </xdr:twoCellAnchor>
  <xdr:twoCellAnchor editAs="oneCell">
    <xdr:from>
      <xdr:col>5</xdr:col>
      <xdr:colOff>63501</xdr:colOff>
      <xdr:row>21</xdr:row>
      <xdr:rowOff>28464</xdr:rowOff>
    </xdr:from>
    <xdr:to>
      <xdr:col>44</xdr:col>
      <xdr:colOff>207434</xdr:colOff>
      <xdr:row>21</xdr:row>
      <xdr:rowOff>169334</xdr:rowOff>
    </xdr:to>
    <xdr:pic>
      <xdr:nvPicPr>
        <xdr:cNvPr id="6" name="Picture 5" descr="C:\Program Files\Microsoft Office\MEDIA\OFFICE14\Lines\BD21370_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25651" y="4333764"/>
          <a:ext cx="8516408" cy="140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161925</xdr:colOff>
      <xdr:row>3</xdr:row>
      <xdr:rowOff>85724</xdr:rowOff>
    </xdr:to>
    <xdr:sp macro="" textlink="">
      <xdr:nvSpPr>
        <xdr:cNvPr id="7" name="Snip Single Corner Rectangle 6"/>
        <xdr:cNvSpPr/>
      </xdr:nvSpPr>
      <xdr:spPr>
        <a:xfrm rot="10800000" flipH="1">
          <a:off x="0" y="0"/>
          <a:ext cx="2438400" cy="657224"/>
        </a:xfrm>
        <a:prstGeom prst="snip1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209550</xdr:colOff>
      <xdr:row>1</xdr:row>
      <xdr:rowOff>38100</xdr:rowOff>
    </xdr:from>
    <xdr:to>
      <xdr:col>6</xdr:col>
      <xdr:colOff>257175</xdr:colOff>
      <xdr:row>3</xdr:row>
      <xdr:rowOff>9525</xdr:rowOff>
    </xdr:to>
    <xdr:sp macro="" textlink="">
      <xdr:nvSpPr>
        <xdr:cNvPr id="8" name="TextBox 7"/>
        <xdr:cNvSpPr txBox="1"/>
      </xdr:nvSpPr>
      <xdr:spPr>
        <a:xfrm>
          <a:off x="685800" y="104775"/>
          <a:ext cx="1847850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800" b="1" baseline="0">
              <a:solidFill>
                <a:srgbClr val="0000FF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    SUV_CAR</a:t>
          </a:r>
          <a:endParaRPr lang="th-TH" sz="1800" b="1">
            <a:solidFill>
              <a:srgbClr val="0000FF"/>
            </a:solidFill>
            <a:latin typeface="Tahoma" pitchFamily="34" charset="0"/>
            <a:ea typeface="Tahoma" pitchFamily="34" charset="0"/>
            <a:cs typeface="Tahoma" pitchFamily="34" charset="0"/>
          </a:endParaRPr>
        </a:p>
      </xdr:txBody>
    </xdr:sp>
    <xdr:clientData/>
  </xdr:twoCellAnchor>
  <xdr:twoCellAnchor editAs="oneCell">
    <xdr:from>
      <xdr:col>0</xdr:col>
      <xdr:colOff>38100</xdr:colOff>
      <xdr:row>0</xdr:row>
      <xdr:rowOff>47625</xdr:rowOff>
    </xdr:from>
    <xdr:to>
      <xdr:col>1</xdr:col>
      <xdr:colOff>200025</xdr:colOff>
      <xdr:row>3</xdr:row>
      <xdr:rowOff>50604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47625"/>
          <a:ext cx="638175" cy="574479"/>
        </a:xfrm>
        <a:prstGeom prst="rect">
          <a:avLst/>
        </a:prstGeom>
      </xdr:spPr>
    </xdr:pic>
    <xdr:clientData/>
  </xdr:twoCellAnchor>
  <xdr:twoCellAnchor>
    <xdr:from>
      <xdr:col>2</xdr:col>
      <xdr:colOff>171450</xdr:colOff>
      <xdr:row>4</xdr:row>
      <xdr:rowOff>47625</xdr:rowOff>
    </xdr:from>
    <xdr:to>
      <xdr:col>7</xdr:col>
      <xdr:colOff>209551</xdr:colOff>
      <xdr:row>9</xdr:row>
      <xdr:rowOff>2601</xdr:rowOff>
    </xdr:to>
    <xdr:grpSp>
      <xdr:nvGrpSpPr>
        <xdr:cNvPr id="10" name="Group 9"/>
        <xdr:cNvGrpSpPr/>
      </xdr:nvGrpSpPr>
      <xdr:grpSpPr>
        <a:xfrm>
          <a:off x="1114425" y="800100"/>
          <a:ext cx="1781176" cy="1193226"/>
          <a:chOff x="10010775" y="838200"/>
          <a:chExt cx="2170101" cy="1795486"/>
        </a:xfrm>
      </xdr:grpSpPr>
      <xdr:sp macro="" textlink="">
        <xdr:nvSpPr>
          <xdr:cNvPr id="11" name="7-Point Star 10"/>
          <xdr:cNvSpPr/>
        </xdr:nvSpPr>
        <xdr:spPr>
          <a:xfrm rot="21393382">
            <a:off x="10010775" y="838200"/>
            <a:ext cx="2170101" cy="1795486"/>
          </a:xfrm>
          <a:prstGeom prst="star7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200" b="1"/>
          </a:p>
        </xdr:txBody>
      </xdr:sp>
      <xdr:sp macro="" textlink="">
        <xdr:nvSpPr>
          <xdr:cNvPr id="12" name="7-Point Star 11"/>
          <xdr:cNvSpPr/>
        </xdr:nvSpPr>
        <xdr:spPr>
          <a:xfrm rot="1555345">
            <a:off x="10233244" y="933236"/>
            <a:ext cx="1612943" cy="1655028"/>
          </a:xfrm>
          <a:prstGeom prst="star7">
            <a:avLst/>
          </a:prstGeom>
          <a:solidFill>
            <a:srgbClr val="0070C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200" b="1"/>
          </a:p>
        </xdr:txBody>
      </xdr:sp>
      <xdr:sp macro="" textlink="">
        <xdr:nvSpPr>
          <xdr:cNvPr id="13" name="TextBox 12"/>
          <xdr:cNvSpPr txBox="1"/>
        </xdr:nvSpPr>
        <xdr:spPr>
          <a:xfrm>
            <a:off x="10204560" y="1210847"/>
            <a:ext cx="1546937" cy="115621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600" b="1">
                <a:solidFill>
                  <a:schemeClr val="bg1"/>
                </a:solidFill>
                <a:latin typeface="Arial" pitchFamily="34" charset="0"/>
                <a:cs typeface="Arial" pitchFamily="34" charset="0"/>
              </a:rPr>
              <a:t>SPECIAL</a:t>
            </a:r>
            <a:r>
              <a:rPr lang="en-US" sz="1600" b="1" baseline="0">
                <a:solidFill>
                  <a:schemeClr val="bg1"/>
                </a:solidFill>
                <a:latin typeface="Arial" pitchFamily="34" charset="0"/>
                <a:cs typeface="Arial" pitchFamily="34" charset="0"/>
              </a:rPr>
              <a:t> SUV</a:t>
            </a:r>
            <a:endParaRPr lang="th-TH" sz="1600" b="1">
              <a:solidFill>
                <a:schemeClr val="bg1"/>
              </a:solidFill>
              <a:latin typeface="Arial" pitchFamily="34" charset="0"/>
              <a:cs typeface="+mn-cs"/>
            </a:endParaRPr>
          </a:p>
        </xdr:txBody>
      </xdr:sp>
    </xdr:grpSp>
    <xdr:clientData/>
  </xdr:twoCellAnchor>
  <xdr:twoCellAnchor editAs="oneCell">
    <xdr:from>
      <xdr:col>0</xdr:col>
      <xdr:colOff>216651</xdr:colOff>
      <xdr:row>24</xdr:row>
      <xdr:rowOff>45990</xdr:rowOff>
    </xdr:from>
    <xdr:to>
      <xdr:col>1</xdr:col>
      <xdr:colOff>199543</xdr:colOff>
      <xdr:row>25</xdr:row>
      <xdr:rowOff>209550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6651" y="4989465"/>
          <a:ext cx="459142" cy="37311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9</xdr:row>
      <xdr:rowOff>128266</xdr:rowOff>
    </xdr:from>
    <xdr:to>
      <xdr:col>1</xdr:col>
      <xdr:colOff>66675</xdr:colOff>
      <xdr:row>11</xdr:row>
      <xdr:rowOff>126748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9075" y="2118991"/>
          <a:ext cx="323850" cy="408057"/>
        </a:xfrm>
        <a:prstGeom prst="rect">
          <a:avLst/>
        </a:prstGeom>
      </xdr:spPr>
    </xdr:pic>
    <xdr:clientData/>
  </xdr:twoCellAnchor>
  <xdr:twoCellAnchor editAs="oneCell">
    <xdr:from>
      <xdr:col>0</xdr:col>
      <xdr:colOff>128427</xdr:colOff>
      <xdr:row>16</xdr:row>
      <xdr:rowOff>174914</xdr:rowOff>
    </xdr:from>
    <xdr:to>
      <xdr:col>1</xdr:col>
      <xdr:colOff>314325</xdr:colOff>
      <xdr:row>19</xdr:row>
      <xdr:rowOff>29454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8427" y="3527714"/>
          <a:ext cx="662148" cy="426040"/>
        </a:xfrm>
        <a:prstGeom prst="rect">
          <a:avLst/>
        </a:prstGeom>
      </xdr:spPr>
    </xdr:pic>
    <xdr:clientData/>
  </xdr:twoCellAnchor>
  <xdr:twoCellAnchor editAs="oneCell">
    <xdr:from>
      <xdr:col>0</xdr:col>
      <xdr:colOff>231263</xdr:colOff>
      <xdr:row>21</xdr:row>
      <xdr:rowOff>25977</xdr:rowOff>
    </xdr:from>
    <xdr:to>
      <xdr:col>1</xdr:col>
      <xdr:colOff>210417</xdr:colOff>
      <xdr:row>22</xdr:row>
      <xdr:rowOff>133350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31263" y="4331277"/>
          <a:ext cx="455404" cy="307398"/>
        </a:xfrm>
        <a:prstGeom prst="rect">
          <a:avLst/>
        </a:prstGeom>
      </xdr:spPr>
    </xdr:pic>
    <xdr:clientData/>
  </xdr:twoCellAnchor>
  <xdr:twoCellAnchor editAs="oneCell">
    <xdr:from>
      <xdr:col>12</xdr:col>
      <xdr:colOff>183078</xdr:colOff>
      <xdr:row>39</xdr:row>
      <xdr:rowOff>197429</xdr:rowOff>
    </xdr:from>
    <xdr:to>
      <xdr:col>13</xdr:col>
      <xdr:colOff>333375</xdr:colOff>
      <xdr:row>40</xdr:row>
      <xdr:rowOff>252716</xdr:rowOff>
    </xdr:to>
    <xdr:pic>
      <xdr:nvPicPr>
        <xdr:cNvPr id="26" name="Picture 25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714" r="12501" b="-5280"/>
        <a:stretch/>
      </xdr:blipFill>
      <xdr:spPr>
        <a:xfrm>
          <a:off x="3221553" y="8417504"/>
          <a:ext cx="502722" cy="369612"/>
        </a:xfrm>
        <a:prstGeom prst="rect">
          <a:avLst/>
        </a:prstGeom>
      </xdr:spPr>
    </xdr:pic>
    <xdr:clientData/>
  </xdr:twoCellAnchor>
  <xdr:twoCellAnchor editAs="oneCell">
    <xdr:from>
      <xdr:col>5</xdr:col>
      <xdr:colOff>53976</xdr:colOff>
      <xdr:row>58</xdr:row>
      <xdr:rowOff>18939</xdr:rowOff>
    </xdr:from>
    <xdr:to>
      <xdr:col>44</xdr:col>
      <xdr:colOff>197909</xdr:colOff>
      <xdr:row>58</xdr:row>
      <xdr:rowOff>159809</xdr:rowOff>
    </xdr:to>
    <xdr:pic>
      <xdr:nvPicPr>
        <xdr:cNvPr id="27" name="Picture 26" descr="C:\Program Files\Microsoft Office\MEDIA\OFFICE14\Lines\BD21370_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16126" y="12544314"/>
          <a:ext cx="8516408" cy="140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38</xdr:row>
      <xdr:rowOff>42430</xdr:rowOff>
    </xdr:from>
    <xdr:to>
      <xdr:col>6</xdr:col>
      <xdr:colOff>295274</xdr:colOff>
      <xdr:row>40</xdr:row>
      <xdr:rowOff>28575</xdr:rowOff>
    </xdr:to>
    <xdr:grpSp>
      <xdr:nvGrpSpPr>
        <xdr:cNvPr id="2" name="Group 1"/>
        <xdr:cNvGrpSpPr/>
      </xdr:nvGrpSpPr>
      <xdr:grpSpPr>
        <a:xfrm>
          <a:off x="28575" y="7871980"/>
          <a:ext cx="2600324" cy="690995"/>
          <a:chOff x="0" y="7976755"/>
          <a:chExt cx="2524124" cy="714374"/>
        </a:xfrm>
      </xdr:grpSpPr>
      <xdr:sp macro="" textlink="">
        <xdr:nvSpPr>
          <xdr:cNvPr id="28" name="Snip Single Corner Rectangle 27"/>
          <xdr:cNvSpPr/>
        </xdr:nvSpPr>
        <xdr:spPr>
          <a:xfrm rot="10800000" flipH="1">
            <a:off x="0" y="7976755"/>
            <a:ext cx="2419350" cy="714374"/>
          </a:xfrm>
          <a:prstGeom prst="snip1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29" name="TextBox 28"/>
          <xdr:cNvSpPr txBox="1"/>
        </xdr:nvSpPr>
        <xdr:spPr>
          <a:xfrm>
            <a:off x="685799" y="8115300"/>
            <a:ext cx="1838325" cy="4476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US" sz="1400" b="1">
                <a:solidFill>
                  <a:srgbClr val="0000FF"/>
                </a:solidFill>
                <a:latin typeface="Tahoma" pitchFamily="34" charset="0"/>
                <a:ea typeface="Tahoma" pitchFamily="34" charset="0"/>
                <a:cs typeface="Tahoma" pitchFamily="34" charset="0"/>
              </a:rPr>
              <a:t>    GROUP 3_ALL</a:t>
            </a:r>
            <a:endParaRPr lang="th-TH" sz="1400" b="1">
              <a:solidFill>
                <a:srgbClr val="0000FF"/>
              </a:solidFill>
              <a:latin typeface="Tahoma" pitchFamily="34" charset="0"/>
              <a:ea typeface="Tahoma" pitchFamily="34" charset="0"/>
              <a:cs typeface="Tahoma" pitchFamily="34" charset="0"/>
            </a:endParaRPr>
          </a:p>
        </xdr:txBody>
      </xdr:sp>
      <xdr:pic>
        <xdr:nvPicPr>
          <xdr:cNvPr id="30" name="Picture 29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39831" y="8059016"/>
            <a:ext cx="638175" cy="571015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180975</xdr:colOff>
      <xdr:row>41</xdr:row>
      <xdr:rowOff>50803</xdr:rowOff>
    </xdr:from>
    <xdr:to>
      <xdr:col>6</xdr:col>
      <xdr:colOff>37041</xdr:colOff>
      <xdr:row>46</xdr:row>
      <xdr:rowOff>209553</xdr:rowOff>
    </xdr:to>
    <xdr:grpSp>
      <xdr:nvGrpSpPr>
        <xdr:cNvPr id="31" name="Group 30"/>
        <xdr:cNvGrpSpPr/>
      </xdr:nvGrpSpPr>
      <xdr:grpSpPr>
        <a:xfrm>
          <a:off x="657225" y="8870953"/>
          <a:ext cx="1713441" cy="1482725"/>
          <a:chOff x="10010775" y="838200"/>
          <a:chExt cx="2170101" cy="1795486"/>
        </a:xfrm>
      </xdr:grpSpPr>
      <xdr:sp macro="" textlink="">
        <xdr:nvSpPr>
          <xdr:cNvPr id="32" name="7-Point Star 31"/>
          <xdr:cNvSpPr/>
        </xdr:nvSpPr>
        <xdr:spPr>
          <a:xfrm rot="21393382">
            <a:off x="10010775" y="838200"/>
            <a:ext cx="2170101" cy="1795486"/>
          </a:xfrm>
          <a:prstGeom prst="star7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200" b="1"/>
          </a:p>
        </xdr:txBody>
      </xdr:sp>
      <xdr:sp macro="" textlink="">
        <xdr:nvSpPr>
          <xdr:cNvPr id="33" name="7-Point Star 32"/>
          <xdr:cNvSpPr/>
        </xdr:nvSpPr>
        <xdr:spPr>
          <a:xfrm rot="1249589">
            <a:off x="10253450" y="1014743"/>
            <a:ext cx="1689092" cy="1470854"/>
          </a:xfrm>
          <a:prstGeom prst="star7">
            <a:avLst/>
          </a:prstGeom>
          <a:solidFill>
            <a:srgbClr val="0070C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200" b="1"/>
          </a:p>
        </xdr:txBody>
      </xdr:sp>
      <xdr:sp macro="" textlink="">
        <xdr:nvSpPr>
          <xdr:cNvPr id="34" name="TextBox 33"/>
          <xdr:cNvSpPr txBox="1"/>
        </xdr:nvSpPr>
        <xdr:spPr>
          <a:xfrm>
            <a:off x="10230446" y="1115043"/>
            <a:ext cx="1669497" cy="134059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2000" b="1">
                <a:solidFill>
                  <a:srgbClr val="FFFF66"/>
                </a:solidFill>
                <a:latin typeface="Arial" pitchFamily="34" charset="0"/>
                <a:cs typeface="+mn-cs"/>
              </a:rPr>
              <a:t>กลุ่ม 3</a:t>
            </a:r>
            <a:r>
              <a:rPr lang="th-TH" sz="2000" b="1" baseline="0">
                <a:solidFill>
                  <a:srgbClr val="FFFF66"/>
                </a:solidFill>
                <a:latin typeface="Arial" pitchFamily="34" charset="0"/>
                <a:cs typeface="+mn-cs"/>
              </a:rPr>
              <a:t> ทั่วไป</a:t>
            </a:r>
            <a:endParaRPr lang="th-TH" sz="2000" b="1">
              <a:solidFill>
                <a:srgbClr val="FFFF66"/>
              </a:solidFill>
              <a:latin typeface="Arial" pitchFamily="34" charset="0"/>
              <a:cs typeface="+mn-cs"/>
            </a:endParaRPr>
          </a:p>
        </xdr:txBody>
      </xdr:sp>
    </xdr:grpSp>
    <xdr:clientData/>
  </xdr:twoCellAnchor>
  <xdr:twoCellAnchor editAs="oneCell">
    <xdr:from>
      <xdr:col>0</xdr:col>
      <xdr:colOff>266700</xdr:colOff>
      <xdr:row>49</xdr:row>
      <xdr:rowOff>171374</xdr:rowOff>
    </xdr:from>
    <xdr:to>
      <xdr:col>1</xdr:col>
      <xdr:colOff>186043</xdr:colOff>
      <xdr:row>51</xdr:row>
      <xdr:rowOff>110837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66700" y="10896524"/>
          <a:ext cx="395593" cy="320463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46</xdr:row>
      <xdr:rowOff>60691</xdr:rowOff>
    </xdr:from>
    <xdr:to>
      <xdr:col>1</xdr:col>
      <xdr:colOff>141143</xdr:colOff>
      <xdr:row>48</xdr:row>
      <xdr:rowOff>2317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1" y="10119091"/>
          <a:ext cx="331642" cy="417876"/>
        </a:xfrm>
        <a:prstGeom prst="rect">
          <a:avLst/>
        </a:prstGeom>
      </xdr:spPr>
    </xdr:pic>
    <xdr:clientData/>
  </xdr:twoCellAnchor>
  <xdr:twoCellAnchor editAs="oneCell">
    <xdr:from>
      <xdr:col>0</xdr:col>
      <xdr:colOff>247650</xdr:colOff>
      <xdr:row>56</xdr:row>
      <xdr:rowOff>139987</xdr:rowOff>
    </xdr:from>
    <xdr:to>
      <xdr:col>1</xdr:col>
      <xdr:colOff>178380</xdr:colOff>
      <xdr:row>58</xdr:row>
      <xdr:rowOff>30307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47650" y="12198637"/>
          <a:ext cx="406980" cy="27132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13</xdr:row>
      <xdr:rowOff>56892</xdr:rowOff>
    </xdr:from>
    <xdr:to>
      <xdr:col>1</xdr:col>
      <xdr:colOff>352425</xdr:colOff>
      <xdr:row>15</xdr:row>
      <xdr:rowOff>56282</xdr:rowOff>
    </xdr:to>
    <xdr:pic>
      <xdr:nvPicPr>
        <xdr:cNvPr id="43" name="Picture 42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0396" b="27739"/>
        <a:stretch/>
      </xdr:blipFill>
      <xdr:spPr>
        <a:xfrm>
          <a:off x="95250" y="2838192"/>
          <a:ext cx="733425" cy="380390"/>
        </a:xfrm>
        <a:prstGeom prst="rect">
          <a:avLst/>
        </a:prstGeom>
      </xdr:spPr>
    </xdr:pic>
    <xdr:clientData/>
  </xdr:twoCellAnchor>
  <xdr:twoCellAnchor editAs="oneCell">
    <xdr:from>
      <xdr:col>12</xdr:col>
      <xdr:colOff>215702</xdr:colOff>
      <xdr:row>43</xdr:row>
      <xdr:rowOff>247649</xdr:rowOff>
    </xdr:from>
    <xdr:to>
      <xdr:col>14</xdr:col>
      <xdr:colOff>24246</xdr:colOff>
      <xdr:row>45</xdr:row>
      <xdr:rowOff>38099</xdr:rowOff>
    </xdr:to>
    <xdr:pic>
      <xdr:nvPicPr>
        <xdr:cNvPr id="65" name="Picture 64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682" t="13163" r="3581" b="11444"/>
        <a:stretch/>
      </xdr:blipFill>
      <xdr:spPr>
        <a:xfrm>
          <a:off x="3254177" y="9553574"/>
          <a:ext cx="513394" cy="257175"/>
        </a:xfrm>
        <a:prstGeom prst="rect">
          <a:avLst/>
        </a:prstGeom>
      </xdr:spPr>
    </xdr:pic>
    <xdr:clientData/>
  </xdr:twoCellAnchor>
  <xdr:twoCellAnchor editAs="oneCell">
    <xdr:from>
      <xdr:col>0</xdr:col>
      <xdr:colOff>252472</xdr:colOff>
      <xdr:row>53</xdr:row>
      <xdr:rowOff>0</xdr:rowOff>
    </xdr:from>
    <xdr:to>
      <xdr:col>1</xdr:col>
      <xdr:colOff>164977</xdr:colOff>
      <xdr:row>55</xdr:row>
      <xdr:rowOff>49357</xdr:rowOff>
    </xdr:to>
    <xdr:pic>
      <xdr:nvPicPr>
        <xdr:cNvPr id="66" name="Picture 65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244" r="17823" b="5261"/>
        <a:stretch/>
      </xdr:blipFill>
      <xdr:spPr>
        <a:xfrm>
          <a:off x="252472" y="11487150"/>
          <a:ext cx="388755" cy="430357"/>
        </a:xfrm>
        <a:prstGeom prst="rect">
          <a:avLst/>
        </a:prstGeom>
      </xdr:spPr>
    </xdr:pic>
    <xdr:clientData/>
  </xdr:twoCellAnchor>
  <xdr:twoCellAnchor editAs="oneCell">
    <xdr:from>
      <xdr:col>12</xdr:col>
      <xdr:colOff>198576</xdr:colOff>
      <xdr:row>41</xdr:row>
      <xdr:rowOff>257174</xdr:rowOff>
    </xdr:from>
    <xdr:to>
      <xdr:col>14</xdr:col>
      <xdr:colOff>82992</xdr:colOff>
      <xdr:row>43</xdr:row>
      <xdr:rowOff>57149</xdr:rowOff>
    </xdr:to>
    <xdr:pic>
      <xdr:nvPicPr>
        <xdr:cNvPr id="67" name="Picture 66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3845" t="15385" r="-5770" b="21154"/>
        <a:stretch/>
      </xdr:blipFill>
      <xdr:spPr>
        <a:xfrm>
          <a:off x="3237051" y="8991599"/>
          <a:ext cx="589266" cy="37147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59</xdr:row>
      <xdr:rowOff>55411</xdr:rowOff>
    </xdr:from>
    <xdr:to>
      <xdr:col>1</xdr:col>
      <xdr:colOff>219075</xdr:colOff>
      <xdr:row>60</xdr:row>
      <xdr:rowOff>161925</xdr:rowOff>
    </xdr:to>
    <xdr:pic>
      <xdr:nvPicPr>
        <xdr:cNvPr id="68" name="Picture 67"/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438" t="16438" r="16438" b="10502"/>
        <a:stretch/>
      </xdr:blipFill>
      <xdr:spPr>
        <a:xfrm>
          <a:off x="228600" y="12771286"/>
          <a:ext cx="466725" cy="297014"/>
        </a:xfrm>
        <a:prstGeom prst="rect">
          <a:avLst/>
        </a:prstGeom>
      </xdr:spPr>
    </xdr:pic>
    <xdr:clientData/>
  </xdr:twoCellAnchor>
  <xdr:twoCellAnchor editAs="oneCell">
    <xdr:from>
      <xdr:col>0</xdr:col>
      <xdr:colOff>276225</xdr:colOff>
      <xdr:row>62</xdr:row>
      <xdr:rowOff>190195</xdr:rowOff>
    </xdr:from>
    <xdr:to>
      <xdr:col>1</xdr:col>
      <xdr:colOff>213881</xdr:colOff>
      <xdr:row>64</xdr:row>
      <xdr:rowOff>19853</xdr:rowOff>
    </xdr:to>
    <xdr:pic>
      <xdr:nvPicPr>
        <xdr:cNvPr id="69" name="Picture 6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6225" y="13572820"/>
          <a:ext cx="413906" cy="210658"/>
        </a:xfrm>
        <a:prstGeom prst="rect">
          <a:avLst/>
        </a:prstGeom>
      </xdr:spPr>
    </xdr:pic>
    <xdr:clientData/>
  </xdr:twoCellAnchor>
  <xdr:twoCellAnchor editAs="oneCell">
    <xdr:from>
      <xdr:col>12</xdr:col>
      <xdr:colOff>95250</xdr:colOff>
      <xdr:row>0</xdr:row>
      <xdr:rowOff>16494</xdr:rowOff>
    </xdr:from>
    <xdr:to>
      <xdr:col>34</xdr:col>
      <xdr:colOff>381000</xdr:colOff>
      <xdr:row>10</xdr:row>
      <xdr:rowOff>9526</xdr:rowOff>
    </xdr:to>
    <xdr:pic>
      <xdr:nvPicPr>
        <xdr:cNvPr id="59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33725" y="16494"/>
          <a:ext cx="5286375" cy="22028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114300</xdr:colOff>
      <xdr:row>38</xdr:row>
      <xdr:rowOff>155223</xdr:rowOff>
    </xdr:from>
    <xdr:to>
      <xdr:col>43</xdr:col>
      <xdr:colOff>266700</xdr:colOff>
      <xdr:row>46</xdr:row>
      <xdr:rowOff>175257</xdr:rowOff>
    </xdr:to>
    <xdr:pic>
      <xdr:nvPicPr>
        <xdr:cNvPr id="60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914900" y="7984773"/>
          <a:ext cx="5334000" cy="2334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27</xdr:row>
      <xdr:rowOff>36148</xdr:rowOff>
    </xdr:from>
    <xdr:to>
      <xdr:col>1</xdr:col>
      <xdr:colOff>257175</xdr:colOff>
      <xdr:row>29</xdr:row>
      <xdr:rowOff>25789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2875" y="5627323"/>
          <a:ext cx="590550" cy="427791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30</xdr:row>
      <xdr:rowOff>66675</xdr:rowOff>
    </xdr:from>
    <xdr:to>
      <xdr:col>1</xdr:col>
      <xdr:colOff>246694</xdr:colOff>
      <xdr:row>31</xdr:row>
      <xdr:rowOff>104775</xdr:rowOff>
    </xdr:to>
    <xdr:pic>
      <xdr:nvPicPr>
        <xdr:cNvPr id="41" name="Picture 40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5682" t="13163" r="3581" b="11444"/>
        <a:stretch/>
      </xdr:blipFill>
      <xdr:spPr>
        <a:xfrm>
          <a:off x="209550" y="6315075"/>
          <a:ext cx="513394" cy="257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</xdr:row>
      <xdr:rowOff>9525</xdr:rowOff>
    </xdr:from>
    <xdr:to>
      <xdr:col>45</xdr:col>
      <xdr:colOff>304800</xdr:colOff>
      <xdr:row>37</xdr:row>
      <xdr:rowOff>133350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6915150"/>
          <a:ext cx="10991850" cy="8953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70</xdr:row>
      <xdr:rowOff>76200</xdr:rowOff>
    </xdr:from>
    <xdr:to>
      <xdr:col>45</xdr:col>
      <xdr:colOff>285750</xdr:colOff>
      <xdr:row>74</xdr:row>
      <xdr:rowOff>161925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9050" y="14887575"/>
          <a:ext cx="10953750" cy="8572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63502</xdr:colOff>
      <xdr:row>21</xdr:row>
      <xdr:rowOff>40942</xdr:rowOff>
    </xdr:from>
    <xdr:to>
      <xdr:col>44</xdr:col>
      <xdr:colOff>206620</xdr:colOff>
      <xdr:row>21</xdr:row>
      <xdr:rowOff>177312</xdr:rowOff>
    </xdr:to>
    <xdr:pic>
      <xdr:nvPicPr>
        <xdr:cNvPr id="32" name="Picture 31" descr="C:\Program Files\Microsoft Office\MEDIA\OFFICE14\Lines\BD21370_.gif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25652" y="4603417"/>
          <a:ext cx="8515593" cy="1363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6</xdr:col>
      <xdr:colOff>161925</xdr:colOff>
      <xdr:row>3</xdr:row>
      <xdr:rowOff>17318</xdr:rowOff>
    </xdr:to>
    <xdr:sp macro="" textlink="">
      <xdr:nvSpPr>
        <xdr:cNvPr id="33" name="Snip Single Corner Rectangle 32"/>
        <xdr:cNvSpPr/>
      </xdr:nvSpPr>
      <xdr:spPr>
        <a:xfrm rot="10800000" flipH="1">
          <a:off x="0" y="15963900"/>
          <a:ext cx="2495550" cy="588818"/>
        </a:xfrm>
        <a:prstGeom prst="snip1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200025</xdr:colOff>
      <xdr:row>0</xdr:row>
      <xdr:rowOff>38100</xdr:rowOff>
    </xdr:from>
    <xdr:to>
      <xdr:col>6</xdr:col>
      <xdr:colOff>257175</xdr:colOff>
      <xdr:row>2</xdr:row>
      <xdr:rowOff>28575</xdr:rowOff>
    </xdr:to>
    <xdr:sp macro="" textlink="">
      <xdr:nvSpPr>
        <xdr:cNvPr id="34" name="TextBox 33"/>
        <xdr:cNvSpPr txBox="1"/>
      </xdr:nvSpPr>
      <xdr:spPr>
        <a:xfrm>
          <a:off x="676275" y="16002000"/>
          <a:ext cx="1914525" cy="476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n-US" sz="1400" b="1">
              <a:solidFill>
                <a:srgbClr val="0000FF"/>
              </a:solidFill>
              <a:latin typeface="Tahoma" pitchFamily="34" charset="0"/>
              <a:ea typeface="Tahoma" pitchFamily="34" charset="0"/>
              <a:cs typeface="Tahoma" pitchFamily="34" charset="0"/>
            </a:rPr>
            <a:t>GROUP 3_HONDA</a:t>
          </a:r>
          <a:endParaRPr lang="th-TH" sz="1400" b="1">
            <a:solidFill>
              <a:srgbClr val="0000FF"/>
            </a:solidFill>
            <a:latin typeface="Tahoma" pitchFamily="34" charset="0"/>
            <a:ea typeface="Tahoma" pitchFamily="34" charset="0"/>
            <a:cs typeface="Tahoma" pitchFamily="34" charset="0"/>
          </a:endParaRPr>
        </a:p>
      </xdr:txBody>
    </xdr:sp>
    <xdr:clientData/>
  </xdr:twoCellAnchor>
  <xdr:twoCellAnchor editAs="oneCell">
    <xdr:from>
      <xdr:col>0</xdr:col>
      <xdr:colOff>31172</xdr:colOff>
      <xdr:row>0</xdr:row>
      <xdr:rowOff>30306</xdr:rowOff>
    </xdr:from>
    <xdr:to>
      <xdr:col>1</xdr:col>
      <xdr:colOff>193097</xdr:colOff>
      <xdr:row>3</xdr:row>
      <xdr:rowOff>4710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1172" y="15994206"/>
          <a:ext cx="638175" cy="545904"/>
        </a:xfrm>
        <a:prstGeom prst="rect">
          <a:avLst/>
        </a:prstGeom>
      </xdr:spPr>
    </xdr:pic>
    <xdr:clientData/>
  </xdr:twoCellAnchor>
  <xdr:twoCellAnchor>
    <xdr:from>
      <xdr:col>4</xdr:col>
      <xdr:colOff>11258</xdr:colOff>
      <xdr:row>2</xdr:row>
      <xdr:rowOff>69273</xdr:rowOff>
    </xdr:from>
    <xdr:to>
      <xdr:col>14</xdr:col>
      <xdr:colOff>33771</xdr:colOff>
      <xdr:row>9</xdr:row>
      <xdr:rowOff>156729</xdr:rowOff>
    </xdr:to>
    <xdr:grpSp>
      <xdr:nvGrpSpPr>
        <xdr:cNvPr id="36" name="Group 35"/>
        <xdr:cNvGrpSpPr/>
      </xdr:nvGrpSpPr>
      <xdr:grpSpPr>
        <a:xfrm>
          <a:off x="1659083" y="555048"/>
          <a:ext cx="2118013" cy="1678131"/>
          <a:chOff x="10010775" y="838200"/>
          <a:chExt cx="2170101" cy="1795486"/>
        </a:xfrm>
      </xdr:grpSpPr>
      <xdr:sp macro="" textlink="">
        <xdr:nvSpPr>
          <xdr:cNvPr id="37" name="7-Point Star 36"/>
          <xdr:cNvSpPr/>
        </xdr:nvSpPr>
        <xdr:spPr>
          <a:xfrm rot="21393382">
            <a:off x="10010775" y="838200"/>
            <a:ext cx="2170101" cy="1795486"/>
          </a:xfrm>
          <a:prstGeom prst="star7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200" b="1"/>
          </a:p>
        </xdr:txBody>
      </xdr:sp>
      <xdr:sp macro="" textlink="">
        <xdr:nvSpPr>
          <xdr:cNvPr id="38" name="7-Point Star 37"/>
          <xdr:cNvSpPr/>
        </xdr:nvSpPr>
        <xdr:spPr>
          <a:xfrm rot="1249589">
            <a:off x="10253450" y="1014743"/>
            <a:ext cx="1689092" cy="1470854"/>
          </a:xfrm>
          <a:prstGeom prst="star7">
            <a:avLst/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200" b="1"/>
          </a:p>
        </xdr:txBody>
      </xdr:sp>
    </xdr:grpSp>
    <xdr:clientData/>
  </xdr:twoCellAnchor>
  <xdr:twoCellAnchor editAs="oneCell">
    <xdr:from>
      <xdr:col>5</xdr:col>
      <xdr:colOff>301465</xdr:colOff>
      <xdr:row>5</xdr:row>
      <xdr:rowOff>64777</xdr:rowOff>
    </xdr:from>
    <xdr:to>
      <xdr:col>12</xdr:col>
      <xdr:colOff>66676</xdr:colOff>
      <xdr:row>8</xdr:row>
      <xdr:rowOff>76200</xdr:rowOff>
    </xdr:to>
    <xdr:pic>
      <xdr:nvPicPr>
        <xdr:cNvPr id="39" name="Picture 38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837" t="7104" r="11650"/>
        <a:stretch/>
      </xdr:blipFill>
      <xdr:spPr>
        <a:xfrm>
          <a:off x="2263615" y="17066902"/>
          <a:ext cx="841536" cy="763898"/>
        </a:xfrm>
        <a:prstGeom prst="rect">
          <a:avLst/>
        </a:prstGeom>
      </xdr:spPr>
    </xdr:pic>
    <xdr:clientData/>
  </xdr:twoCellAnchor>
  <xdr:twoCellAnchor editAs="oneCell">
    <xdr:from>
      <xdr:col>16</xdr:col>
      <xdr:colOff>219074</xdr:colOff>
      <xdr:row>0</xdr:row>
      <xdr:rowOff>0</xdr:rowOff>
    </xdr:from>
    <xdr:to>
      <xdr:col>42</xdr:col>
      <xdr:colOff>266700</xdr:colOff>
      <xdr:row>9</xdr:row>
      <xdr:rowOff>244136</xdr:rowOff>
    </xdr:to>
    <xdr:pic>
      <xdr:nvPicPr>
        <xdr:cNvPr id="48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667249" y="15930034"/>
          <a:ext cx="5229226" cy="2320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</xdr:colOff>
      <xdr:row>33</xdr:row>
      <xdr:rowOff>38100</xdr:rowOff>
    </xdr:from>
    <xdr:to>
      <xdr:col>45</xdr:col>
      <xdr:colOff>304800</xdr:colOff>
      <xdr:row>37</xdr:row>
      <xdr:rowOff>152400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25" y="7038975"/>
          <a:ext cx="10982325" cy="8858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282572</xdr:colOff>
      <xdr:row>21</xdr:row>
      <xdr:rowOff>136030</xdr:rowOff>
    </xdr:from>
    <xdr:to>
      <xdr:col>14</xdr:col>
      <xdr:colOff>971548</xdr:colOff>
      <xdr:row>38</xdr:row>
      <xdr:rowOff>25891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2572" y="7336930"/>
          <a:ext cx="10104439" cy="2839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226218</xdr:colOff>
      <xdr:row>21</xdr:row>
      <xdr:rowOff>154781</xdr:rowOff>
    </xdr:from>
    <xdr:to>
      <xdr:col>25</xdr:col>
      <xdr:colOff>721519</xdr:colOff>
      <xdr:row>37</xdr:row>
      <xdr:rowOff>269241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41993" y="7355681"/>
          <a:ext cx="6500813" cy="27923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5</xdr:col>
      <xdr:colOff>650875</xdr:colOff>
      <xdr:row>0</xdr:row>
      <xdr:rowOff>13604</xdr:rowOff>
    </xdr:from>
    <xdr:ext cx="11130643" cy="1442360"/>
    <xdr:sp macro="" textlink="">
      <xdr:nvSpPr>
        <xdr:cNvPr id="5" name="Rectangle 4"/>
        <xdr:cNvSpPr/>
      </xdr:nvSpPr>
      <xdr:spPr>
        <a:xfrm>
          <a:off x="5064125" y="13604"/>
          <a:ext cx="11130643" cy="1442360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l"/>
          <a:r>
            <a:rPr lang="th-TH" sz="32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                    </a:t>
          </a:r>
          <a:r>
            <a:rPr lang="th-TH" sz="36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อัตราเบี้ยรถ :  อายุ 2-10 ปี</a:t>
          </a:r>
          <a:endParaRPr lang="en-US" sz="4000" b="1" cap="none" spc="0" baseline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  <a:p>
          <a:pPr algn="l"/>
          <a:r>
            <a:rPr lang="en-US" sz="2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           </a:t>
          </a:r>
          <a:r>
            <a:rPr lang="en-US" sz="2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Mercedes-Benz</a:t>
          </a:r>
          <a:r>
            <a:rPr lang="en-US" sz="2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/ </a:t>
          </a:r>
          <a:r>
            <a:rPr lang="th-TH" sz="2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    </a:t>
          </a:r>
          <a:r>
            <a:rPr lang="en-US" sz="2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</a:t>
          </a:r>
          <a:r>
            <a:rPr lang="th-TH" sz="2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</a:t>
          </a:r>
          <a:r>
            <a:rPr lang="en-US" sz="2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  </a:t>
          </a:r>
          <a:r>
            <a:rPr lang="en-US" sz="2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Alphard</a:t>
          </a:r>
          <a:r>
            <a:rPr lang="en-US" sz="2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,</a:t>
          </a:r>
          <a:r>
            <a:rPr lang="th-TH" sz="2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</a:t>
          </a:r>
          <a:r>
            <a:rPr lang="en-US" sz="2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Villfire / </a:t>
          </a:r>
          <a:r>
            <a:rPr lang="th-TH" sz="2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      </a:t>
          </a:r>
          <a:r>
            <a:rPr lang="en-US" sz="2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LEXUS  </a:t>
          </a:r>
          <a:r>
            <a:rPr lang="th-TH" sz="2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/      </a:t>
          </a:r>
          <a:r>
            <a:rPr lang="en-US" sz="2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</a:t>
          </a:r>
          <a:r>
            <a:rPr lang="th-TH" sz="2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</a:t>
          </a:r>
          <a:r>
            <a:rPr lang="en-US" sz="2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VOLVO </a:t>
          </a:r>
          <a:endParaRPr lang="th-TH" sz="2000" b="1" cap="none" spc="0" baseline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 editAs="oneCell">
    <xdr:from>
      <xdr:col>16</xdr:col>
      <xdr:colOff>486833</xdr:colOff>
      <xdr:row>41</xdr:row>
      <xdr:rowOff>5290</xdr:rowOff>
    </xdr:from>
    <xdr:to>
      <xdr:col>25</xdr:col>
      <xdr:colOff>750359</xdr:colOff>
      <xdr:row>46</xdr:row>
      <xdr:rowOff>179162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900958" y="10578040"/>
          <a:ext cx="5264151" cy="1285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5</xdr:col>
      <xdr:colOff>190499</xdr:colOff>
      <xdr:row>0</xdr:row>
      <xdr:rowOff>1178719</xdr:rowOff>
    </xdr:to>
    <xdr:grpSp>
      <xdr:nvGrpSpPr>
        <xdr:cNvPr id="7" name="Group 6"/>
        <xdr:cNvGrpSpPr/>
      </xdr:nvGrpSpPr>
      <xdr:grpSpPr>
        <a:xfrm>
          <a:off x="0" y="0"/>
          <a:ext cx="4603749" cy="1178719"/>
          <a:chOff x="0" y="7976755"/>
          <a:chExt cx="6256618" cy="1657350"/>
        </a:xfrm>
      </xdr:grpSpPr>
      <xdr:sp macro="" textlink="">
        <xdr:nvSpPr>
          <xdr:cNvPr id="8" name="Snip Single Corner Rectangle 7"/>
          <xdr:cNvSpPr/>
        </xdr:nvSpPr>
        <xdr:spPr>
          <a:xfrm rot="10800000" flipH="1">
            <a:off x="0" y="7976755"/>
            <a:ext cx="6256618" cy="1657350"/>
          </a:xfrm>
          <a:prstGeom prst="snip1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9" name="TextBox 8"/>
          <xdr:cNvSpPr txBox="1"/>
        </xdr:nvSpPr>
        <xdr:spPr>
          <a:xfrm>
            <a:off x="1833960" y="8205787"/>
            <a:ext cx="4407203" cy="11187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US" sz="2800" b="1">
                <a:solidFill>
                  <a:srgbClr val="0000FF"/>
                </a:solidFill>
                <a:latin typeface="Tahoma" pitchFamily="34" charset="0"/>
                <a:ea typeface="Tahoma" pitchFamily="34" charset="0"/>
                <a:cs typeface="Tahoma" pitchFamily="34" charset="0"/>
              </a:rPr>
              <a:t>      GROUP 2</a:t>
            </a:r>
            <a:endParaRPr lang="th-TH" sz="2800" b="1">
              <a:solidFill>
                <a:srgbClr val="0000FF"/>
              </a:solidFill>
              <a:latin typeface="Tahoma" pitchFamily="34" charset="0"/>
              <a:ea typeface="Tahoma" pitchFamily="34" charset="0"/>
              <a:cs typeface="Tahoma" pitchFamily="34" charset="0"/>
            </a:endParaRPr>
          </a:p>
        </xdr:txBody>
      </xdr:sp>
      <xdr:pic>
        <xdr:nvPicPr>
          <xdr:cNvPr id="10" name="Picture 9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77931" y="8078066"/>
            <a:ext cx="1693719" cy="1515476"/>
          </a:xfrm>
          <a:prstGeom prst="rect">
            <a:avLst/>
          </a:prstGeom>
        </xdr:spPr>
      </xdr:pic>
    </xdr:grpSp>
    <xdr:clientData/>
  </xdr:twoCellAnchor>
  <xdr:twoCellAnchor editAs="oneCell">
    <xdr:from>
      <xdr:col>5</xdr:col>
      <xdr:colOff>576036</xdr:colOff>
      <xdr:row>0</xdr:row>
      <xdr:rowOff>652386</xdr:rowOff>
    </xdr:from>
    <xdr:to>
      <xdr:col>6</xdr:col>
      <xdr:colOff>507998</xdr:colOff>
      <xdr:row>1</xdr:row>
      <xdr:rowOff>134740</xdr:rowOff>
    </xdr:to>
    <xdr:pic>
      <xdr:nvPicPr>
        <xdr:cNvPr id="11" name="Picture 10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2782" t="5163" r="11278" b="4310"/>
        <a:stretch/>
      </xdr:blipFill>
      <xdr:spPr>
        <a:xfrm>
          <a:off x="4989286" y="652386"/>
          <a:ext cx="932087" cy="768229"/>
        </a:xfrm>
        <a:prstGeom prst="rect">
          <a:avLst/>
        </a:prstGeom>
      </xdr:spPr>
    </xdr:pic>
    <xdr:clientData/>
  </xdr:twoCellAnchor>
  <xdr:twoCellAnchor editAs="oneCell">
    <xdr:from>
      <xdr:col>10</xdr:col>
      <xdr:colOff>837665</xdr:colOff>
      <xdr:row>0</xdr:row>
      <xdr:rowOff>762001</xdr:rowOff>
    </xdr:from>
    <xdr:to>
      <xdr:col>11</xdr:col>
      <xdr:colOff>676507</xdr:colOff>
      <xdr:row>1</xdr:row>
      <xdr:rowOff>81616</xdr:rowOff>
    </xdr:to>
    <xdr:pic>
      <xdr:nvPicPr>
        <xdr:cNvPr id="12" name="Picture 11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714" r="12501" b="-5280"/>
        <a:stretch/>
      </xdr:blipFill>
      <xdr:spPr>
        <a:xfrm>
          <a:off x="8251290" y="762001"/>
          <a:ext cx="838967" cy="605490"/>
        </a:xfrm>
        <a:prstGeom prst="rect">
          <a:avLst/>
        </a:prstGeom>
      </xdr:spPr>
    </xdr:pic>
    <xdr:clientData/>
  </xdr:twoCellAnchor>
  <xdr:twoCellAnchor editAs="oneCell">
    <xdr:from>
      <xdr:col>16</xdr:col>
      <xdr:colOff>489860</xdr:colOff>
      <xdr:row>0</xdr:row>
      <xdr:rowOff>786946</xdr:rowOff>
    </xdr:from>
    <xdr:to>
      <xdr:col>19</xdr:col>
      <xdr:colOff>254207</xdr:colOff>
      <xdr:row>1</xdr:row>
      <xdr:rowOff>65767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8238" t="18712" r="15341" b="18788"/>
        <a:stretch/>
      </xdr:blipFill>
      <xdr:spPr>
        <a:xfrm>
          <a:off x="11903985" y="786946"/>
          <a:ext cx="764472" cy="564696"/>
        </a:xfrm>
        <a:prstGeom prst="rect">
          <a:avLst/>
        </a:prstGeom>
      </xdr:spPr>
    </xdr:pic>
    <xdr:clientData/>
  </xdr:twoCellAnchor>
  <xdr:twoCellAnchor editAs="oneCell">
    <xdr:from>
      <xdr:col>20</xdr:col>
      <xdr:colOff>774821</xdr:colOff>
      <xdr:row>0</xdr:row>
      <xdr:rowOff>815517</xdr:rowOff>
    </xdr:from>
    <xdr:to>
      <xdr:col>21</xdr:col>
      <xdr:colOff>364027</xdr:colOff>
      <xdr:row>1</xdr:row>
      <xdr:rowOff>99785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189196" y="815517"/>
          <a:ext cx="589331" cy="570143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136070</xdr:colOff>
      <xdr:row>77</xdr:row>
      <xdr:rowOff>54429</xdr:rowOff>
    </xdr:from>
    <xdr:to>
      <xdr:col>16</xdr:col>
      <xdr:colOff>43089</xdr:colOff>
      <xdr:row>92</xdr:row>
      <xdr:rowOff>153761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6070" y="7483929"/>
          <a:ext cx="10403569" cy="3179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217715</xdr:colOff>
      <xdr:row>77</xdr:row>
      <xdr:rowOff>9006</xdr:rowOff>
    </xdr:from>
    <xdr:to>
      <xdr:col>25</xdr:col>
      <xdr:colOff>918903</xdr:colOff>
      <xdr:row>92</xdr:row>
      <xdr:rowOff>126545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688536" y="19263113"/>
          <a:ext cx="5735831" cy="2566825"/>
        </a:xfrm>
        <a:prstGeom prst="rect">
          <a:avLst/>
        </a:prstGeom>
      </xdr:spPr>
    </xdr:pic>
    <xdr:clientData/>
  </xdr:twoCellAnchor>
  <xdr:twoCellAnchor editAs="oneCell">
    <xdr:from>
      <xdr:col>20</xdr:col>
      <xdr:colOff>612321</xdr:colOff>
      <xdr:row>94</xdr:row>
      <xdr:rowOff>122463</xdr:rowOff>
    </xdr:from>
    <xdr:to>
      <xdr:col>25</xdr:col>
      <xdr:colOff>927554</xdr:colOff>
      <xdr:row>101</xdr:row>
      <xdr:rowOff>176892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4097000" y="22097999"/>
          <a:ext cx="3336018" cy="1700894"/>
        </a:xfrm>
        <a:prstGeom prst="rect">
          <a:avLst/>
        </a:prstGeom>
      </xdr:spPr>
    </xdr:pic>
    <xdr:clientData/>
  </xdr:twoCellAnchor>
  <xdr:oneCellAnchor>
    <xdr:from>
      <xdr:col>6</xdr:col>
      <xdr:colOff>624231</xdr:colOff>
      <xdr:row>47</xdr:row>
      <xdr:rowOff>231320</xdr:rowOff>
    </xdr:from>
    <xdr:ext cx="8234019" cy="1330100"/>
    <xdr:sp macro="" textlink="">
      <xdr:nvSpPr>
        <xdr:cNvPr id="20" name="Rectangle 19"/>
        <xdr:cNvSpPr/>
      </xdr:nvSpPr>
      <xdr:spPr>
        <a:xfrm>
          <a:off x="6053481" y="12178391"/>
          <a:ext cx="8234019" cy="1330100"/>
        </a:xfrm>
        <a:prstGeom prst="rect">
          <a:avLst/>
        </a:prstGeom>
        <a:noFill/>
      </xdr:spPr>
      <xdr:txBody>
        <a:bodyPr wrap="none" lIns="91440" tIns="45720" rIns="91440" bIns="45720" anchor="ctr">
          <a:noAutofit/>
        </a:bodyPr>
        <a:lstStyle/>
        <a:p>
          <a:pPr algn="l"/>
          <a:r>
            <a:rPr lang="th-TH" sz="36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</a:t>
          </a:r>
          <a:r>
            <a:rPr lang="th-TH" sz="4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อัตราเบี้ย</a:t>
          </a:r>
          <a:r>
            <a:rPr lang="th-TH" sz="4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รถ </a:t>
          </a:r>
          <a:r>
            <a:rPr lang="en-US" sz="4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BMW</a:t>
          </a:r>
          <a:r>
            <a:rPr lang="th-TH" sz="4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        </a:t>
          </a:r>
          <a:r>
            <a:rPr lang="th-TH" sz="4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อายุ </a:t>
          </a:r>
          <a:r>
            <a:rPr lang="en-US" sz="4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2</a:t>
          </a:r>
          <a:r>
            <a:rPr lang="th-TH" sz="4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-</a:t>
          </a:r>
          <a:r>
            <a:rPr lang="en-US" sz="4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7 </a:t>
          </a:r>
          <a:r>
            <a:rPr lang="th-TH" sz="44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ปี</a:t>
          </a:r>
          <a:endParaRPr lang="th-TH" sz="3600" b="1" cap="none" spc="0" baseline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  <a:latin typeface="+mn-lt"/>
            <a:ea typeface="+mn-ea"/>
            <a:cs typeface="+mn-cs"/>
          </a:endParaRPr>
        </a:p>
      </xdr:txBody>
    </xdr:sp>
    <xdr:clientData/>
  </xdr:oneCellAnchor>
  <xdr:twoCellAnchor>
    <xdr:from>
      <xdr:col>0</xdr:col>
      <xdr:colOff>47625</xdr:colOff>
      <xdr:row>48</xdr:row>
      <xdr:rowOff>1270000</xdr:rowOff>
    </xdr:from>
    <xdr:to>
      <xdr:col>5</xdr:col>
      <xdr:colOff>238124</xdr:colOff>
      <xdr:row>53</xdr:row>
      <xdr:rowOff>47965</xdr:rowOff>
    </xdr:to>
    <xdr:grpSp>
      <xdr:nvGrpSpPr>
        <xdr:cNvPr id="21" name="Group 20"/>
        <xdr:cNvGrpSpPr/>
      </xdr:nvGrpSpPr>
      <xdr:grpSpPr>
        <a:xfrm>
          <a:off x="47625" y="13430250"/>
          <a:ext cx="4603749" cy="1286215"/>
          <a:chOff x="0" y="7976755"/>
          <a:chExt cx="6256618" cy="1657350"/>
        </a:xfrm>
      </xdr:grpSpPr>
      <xdr:sp macro="" textlink="">
        <xdr:nvSpPr>
          <xdr:cNvPr id="22" name="Snip Single Corner Rectangle 21"/>
          <xdr:cNvSpPr/>
        </xdr:nvSpPr>
        <xdr:spPr>
          <a:xfrm rot="10800000" flipH="1">
            <a:off x="0" y="7976755"/>
            <a:ext cx="6256618" cy="1657350"/>
          </a:xfrm>
          <a:prstGeom prst="snip1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23" name="TextBox 22"/>
          <xdr:cNvSpPr txBox="1"/>
        </xdr:nvSpPr>
        <xdr:spPr>
          <a:xfrm>
            <a:off x="1833960" y="8205787"/>
            <a:ext cx="4407203" cy="11187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US" sz="3300" b="1">
                <a:solidFill>
                  <a:schemeClr val="bg1"/>
                </a:solidFill>
                <a:latin typeface="Tahoma" pitchFamily="34" charset="0"/>
                <a:ea typeface="Tahoma" pitchFamily="34" charset="0"/>
                <a:cs typeface="Tahoma" pitchFamily="34" charset="0"/>
              </a:rPr>
              <a:t>     </a:t>
            </a:r>
            <a:r>
              <a:rPr lang="en-US" sz="2800" b="1">
                <a:solidFill>
                  <a:schemeClr val="bg1"/>
                </a:solidFill>
                <a:latin typeface="Tahoma" pitchFamily="34" charset="0"/>
                <a:ea typeface="Tahoma" pitchFamily="34" charset="0"/>
                <a:cs typeface="Tahoma" pitchFamily="34" charset="0"/>
              </a:rPr>
              <a:t>BMW</a:t>
            </a:r>
            <a:endParaRPr lang="th-TH" sz="2800" b="1">
              <a:solidFill>
                <a:schemeClr val="bg1"/>
              </a:solidFill>
              <a:latin typeface="Tahoma" pitchFamily="34" charset="0"/>
              <a:ea typeface="Tahoma" pitchFamily="34" charset="0"/>
              <a:cs typeface="Tahoma" pitchFamily="34" charset="0"/>
            </a:endParaRPr>
          </a:p>
        </xdr:txBody>
      </xdr:sp>
      <xdr:pic>
        <xdr:nvPicPr>
          <xdr:cNvPr id="24" name="Picture 23"/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77931" y="8078066"/>
            <a:ext cx="1693719" cy="1515476"/>
          </a:xfrm>
          <a:prstGeom prst="rect">
            <a:avLst/>
          </a:prstGeom>
        </xdr:spPr>
      </xdr:pic>
    </xdr:grpSp>
    <xdr:clientData/>
  </xdr:twoCellAnchor>
  <xdr:twoCellAnchor editAs="oneCell">
    <xdr:from>
      <xdr:col>15</xdr:col>
      <xdr:colOff>680358</xdr:colOff>
      <xdr:row>48</xdr:row>
      <xdr:rowOff>70760</xdr:rowOff>
    </xdr:from>
    <xdr:to>
      <xdr:col>16</xdr:col>
      <xdr:colOff>666750</xdr:colOff>
      <xdr:row>48</xdr:row>
      <xdr:rowOff>1064080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144251" y="12289974"/>
          <a:ext cx="993320" cy="9933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371475</xdr:colOff>
      <xdr:row>0</xdr:row>
      <xdr:rowOff>334667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0"/>
          <a:ext cx="371475" cy="33466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95251</xdr:colOff>
      <xdr:row>1</xdr:row>
      <xdr:rowOff>119062</xdr:rowOff>
    </xdr:from>
    <xdr:to>
      <xdr:col>10</xdr:col>
      <xdr:colOff>1814287</xdr:colOff>
      <xdr:row>1</xdr:row>
      <xdr:rowOff>1119187</xdr:rowOff>
    </xdr:to>
    <xdr:sp macro="" textlink="">
      <xdr:nvSpPr>
        <xdr:cNvPr id="3" name="TextBox 2"/>
        <xdr:cNvSpPr txBox="1"/>
      </xdr:nvSpPr>
      <xdr:spPr>
        <a:xfrm>
          <a:off x="95251" y="2166937"/>
          <a:ext cx="14272986" cy="1000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2400" b="1">
              <a:solidFill>
                <a:srgbClr val="0000FF"/>
              </a:solidFill>
            </a:rPr>
            <a:t>* อัตราเบี้ยเฉพาะรถกระบะ </a:t>
          </a:r>
          <a:r>
            <a:rPr lang="en-US" sz="2400" b="1">
              <a:solidFill>
                <a:srgbClr val="0000FF"/>
              </a:solidFill>
            </a:rPr>
            <a:t>ISUZU</a:t>
          </a:r>
          <a:r>
            <a:rPr lang="th-TH" sz="2400" b="1" baseline="0">
              <a:solidFill>
                <a:srgbClr val="0000FF"/>
              </a:solidFill>
            </a:rPr>
            <a:t> </a:t>
          </a:r>
          <a:r>
            <a:rPr lang="en-US" sz="2400" b="1" baseline="0">
              <a:solidFill>
                <a:srgbClr val="0000FF"/>
              </a:solidFill>
            </a:rPr>
            <a:t>D-MAX</a:t>
          </a:r>
          <a:r>
            <a:rPr lang="th-TH" sz="2400" b="1" baseline="0">
              <a:solidFill>
                <a:srgbClr val="0000FF"/>
              </a:solidFill>
            </a:rPr>
            <a:t> จดบรรทุก (ไม่เกิน 4 ตัน) ได้ทั้งแบบไม่ต่อเติมและท้ายกระบะต่อเติมโครงเหล็ก คอก หลังคา ตู้แห้ง</a:t>
          </a:r>
          <a:endParaRPr lang="th-TH" sz="3200" u="sng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309562</xdr:colOff>
      <xdr:row>0</xdr:row>
      <xdr:rowOff>1746250</xdr:rowOff>
    </xdr:to>
    <xdr:grpSp>
      <xdr:nvGrpSpPr>
        <xdr:cNvPr id="4" name="Group 3"/>
        <xdr:cNvGrpSpPr/>
      </xdr:nvGrpSpPr>
      <xdr:grpSpPr>
        <a:xfrm>
          <a:off x="0" y="0"/>
          <a:ext cx="7143750" cy="1746250"/>
          <a:chOff x="0" y="7976755"/>
          <a:chExt cx="6496050" cy="1657350"/>
        </a:xfrm>
      </xdr:grpSpPr>
      <xdr:sp macro="" textlink="">
        <xdr:nvSpPr>
          <xdr:cNvPr id="5" name="Snip Single Corner Rectangle 4"/>
          <xdr:cNvSpPr/>
        </xdr:nvSpPr>
        <xdr:spPr>
          <a:xfrm rot="10800000" flipH="1">
            <a:off x="0" y="7976755"/>
            <a:ext cx="6154939" cy="1657350"/>
          </a:xfrm>
          <a:prstGeom prst="snip1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6" name="TextBox 5"/>
          <xdr:cNvSpPr txBox="1"/>
        </xdr:nvSpPr>
        <xdr:spPr>
          <a:xfrm>
            <a:off x="1828799" y="8191500"/>
            <a:ext cx="4667251" cy="11187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US" sz="3200" b="1">
                <a:solidFill>
                  <a:schemeClr val="bg1"/>
                </a:solidFill>
                <a:latin typeface="Tahoma" pitchFamily="34" charset="0"/>
                <a:ea typeface="Tahoma" pitchFamily="34" charset="0"/>
                <a:cs typeface="Tahoma" pitchFamily="34" charset="0"/>
              </a:rPr>
              <a:t>   ISUZU_PICKUP_320</a:t>
            </a:r>
            <a:endParaRPr lang="th-TH" sz="3200" b="1">
              <a:solidFill>
                <a:schemeClr val="bg1"/>
              </a:solidFill>
              <a:latin typeface="Tahoma" pitchFamily="34" charset="0"/>
              <a:ea typeface="Tahoma" pitchFamily="34" charset="0"/>
              <a:cs typeface="Tahoma" pitchFamily="34" charset="0"/>
            </a:endParaRPr>
          </a:p>
        </xdr:txBody>
      </xdr:sp>
      <xdr:pic>
        <xdr:nvPicPr>
          <xdr:cNvPr id="7" name="Picture 6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77931" y="8078066"/>
            <a:ext cx="1693719" cy="1515476"/>
          </a:xfrm>
          <a:prstGeom prst="rect">
            <a:avLst/>
          </a:prstGeom>
        </xdr:spPr>
      </xdr:pic>
    </xdr:grpSp>
    <xdr:clientData/>
  </xdr:twoCellAnchor>
  <xdr:oneCellAnchor>
    <xdr:from>
      <xdr:col>5</xdr:col>
      <xdr:colOff>85045</xdr:colOff>
      <xdr:row>0</xdr:row>
      <xdr:rowOff>114301</xdr:rowOff>
    </xdr:from>
    <xdr:ext cx="10106705" cy="1600199"/>
    <xdr:sp macro="" textlink="">
      <xdr:nvSpPr>
        <xdr:cNvPr id="8" name="Rectangle 7"/>
        <xdr:cNvSpPr/>
      </xdr:nvSpPr>
      <xdr:spPr>
        <a:xfrm>
          <a:off x="6919233" y="114301"/>
          <a:ext cx="10106705" cy="1600199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txBody>
        <a:bodyPr wrap="none" lIns="91440" tIns="45720" rIns="91440" bIns="45720" anchor="ctr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th-TH" sz="40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 </a:t>
          </a:r>
          <a:r>
            <a:rPr lang="en-US" sz="52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Arial Black" pitchFamily="34" charset="0"/>
              <a:ea typeface="+mn-ea"/>
              <a:cs typeface="+mn-cs"/>
            </a:rPr>
            <a:t> </a:t>
          </a:r>
          <a:r>
            <a:rPr lang="en-US" sz="4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ISUZU D-MAX </a:t>
          </a:r>
          <a:r>
            <a:rPr lang="th-TH" sz="4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จดบรรทุก (รหัส 320) </a:t>
          </a:r>
          <a:br>
            <a:rPr lang="th-TH" sz="4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</a:br>
          <a:r>
            <a:rPr lang="th-TH" sz="4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อายุ</a:t>
          </a:r>
          <a:r>
            <a:rPr lang="en-US" sz="4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 </a:t>
          </a:r>
          <a:r>
            <a:rPr lang="th-TH" sz="4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2</a:t>
          </a:r>
          <a:r>
            <a:rPr lang="en-US" sz="4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-15</a:t>
          </a:r>
          <a:r>
            <a:rPr lang="th-TH" sz="4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 ปี</a:t>
          </a:r>
        </a:p>
      </xdr:txBody>
    </xdr:sp>
    <xdr:clientData/>
  </xdr:oneCellAnchor>
  <xdr:twoCellAnchor editAs="oneCell">
    <xdr:from>
      <xdr:col>10</xdr:col>
      <xdr:colOff>1897523</xdr:colOff>
      <xdr:row>0</xdr:row>
      <xdr:rowOff>1919680</xdr:rowOff>
    </xdr:from>
    <xdr:to>
      <xdr:col>11</xdr:col>
      <xdr:colOff>1381714</xdr:colOff>
      <xdr:row>1</xdr:row>
      <xdr:rowOff>830037</xdr:rowOff>
    </xdr:to>
    <xdr:pic>
      <xdr:nvPicPr>
        <xdr:cNvPr id="15" name="Picture 1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0396" b="27739"/>
        <a:stretch/>
      </xdr:blipFill>
      <xdr:spPr>
        <a:xfrm>
          <a:off x="14451473" y="1919680"/>
          <a:ext cx="1846390" cy="958232"/>
        </a:xfrm>
        <a:prstGeom prst="rect">
          <a:avLst/>
        </a:prstGeom>
      </xdr:spPr>
    </xdr:pic>
    <xdr:clientData/>
  </xdr:twoCellAnchor>
  <xdr:twoCellAnchor>
    <xdr:from>
      <xdr:col>13</xdr:col>
      <xdr:colOff>69507</xdr:colOff>
      <xdr:row>1</xdr:row>
      <xdr:rowOff>51489</xdr:rowOff>
    </xdr:from>
    <xdr:to>
      <xdr:col>23</xdr:col>
      <xdr:colOff>1788543</xdr:colOff>
      <xdr:row>1</xdr:row>
      <xdr:rowOff>926759</xdr:rowOff>
    </xdr:to>
    <xdr:sp macro="" textlink="">
      <xdr:nvSpPr>
        <xdr:cNvPr id="31" name="TextBox 30"/>
        <xdr:cNvSpPr txBox="1"/>
      </xdr:nvSpPr>
      <xdr:spPr>
        <a:xfrm>
          <a:off x="17433582" y="2099364"/>
          <a:ext cx="15130236" cy="8752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2400" b="1">
              <a:solidFill>
                <a:srgbClr val="0000FF"/>
              </a:solidFill>
            </a:rPr>
            <a:t>* อัตราเบี้ยเฉพาะรถกระบะ </a:t>
          </a:r>
          <a:r>
            <a:rPr lang="en-US" sz="2400" b="1">
              <a:solidFill>
                <a:srgbClr val="0000FF"/>
              </a:solidFill>
            </a:rPr>
            <a:t>ISUZU</a:t>
          </a:r>
          <a:r>
            <a:rPr lang="th-TH" sz="2400" b="1" baseline="0">
              <a:solidFill>
                <a:srgbClr val="0000FF"/>
              </a:solidFill>
            </a:rPr>
            <a:t>  </a:t>
          </a:r>
          <a:r>
            <a:rPr lang="en-US" sz="2400" b="1" baseline="0">
              <a:solidFill>
                <a:srgbClr val="0000FF"/>
              </a:solidFill>
            </a:rPr>
            <a:t>D-MAX </a:t>
          </a:r>
          <a:r>
            <a:rPr lang="th-TH" sz="2400" b="1" baseline="0">
              <a:solidFill>
                <a:srgbClr val="0000FF"/>
              </a:solidFill>
            </a:rPr>
            <a:t>ที่จดเก๋ง (</a:t>
          </a:r>
          <a:r>
            <a:rPr lang="en-US" sz="2400" b="1" baseline="0">
              <a:solidFill>
                <a:srgbClr val="0000FF"/>
              </a:solidFill>
            </a:rPr>
            <a:t> </a:t>
          </a:r>
          <a:r>
            <a:rPr lang="th-TH" sz="2400" b="1" baseline="0">
              <a:solidFill>
                <a:srgbClr val="0000FF"/>
              </a:solidFill>
            </a:rPr>
            <a:t>รถนั่งไม่เกิน  </a:t>
          </a:r>
          <a:r>
            <a:rPr lang="en-US" sz="2400" b="1" baseline="0">
              <a:solidFill>
                <a:srgbClr val="0000FF"/>
              </a:solidFill>
            </a:rPr>
            <a:t>7 </a:t>
          </a:r>
          <a:r>
            <a:rPr lang="th-TH" sz="2400" b="1" baseline="0">
              <a:solidFill>
                <a:srgbClr val="0000FF"/>
              </a:solidFill>
            </a:rPr>
            <a:t> ที่นั่ง  </a:t>
          </a:r>
          <a:r>
            <a:rPr lang="en-US" sz="2400" b="1" baseline="0">
              <a:solidFill>
                <a:srgbClr val="0000FF"/>
              </a:solidFill>
            </a:rPr>
            <a:t>)</a:t>
          </a:r>
          <a:endParaRPr lang="th-TH" sz="3200" u="sng"/>
        </a:p>
      </xdr:txBody>
    </xdr:sp>
    <xdr:clientData/>
  </xdr:twoCellAnchor>
  <xdr:twoCellAnchor>
    <xdr:from>
      <xdr:col>13</xdr:col>
      <xdr:colOff>142876</xdr:colOff>
      <xdr:row>0</xdr:row>
      <xdr:rowOff>0</xdr:rowOff>
    </xdr:from>
    <xdr:to>
      <xdr:col>18</xdr:col>
      <xdr:colOff>452438</xdr:colOff>
      <xdr:row>0</xdr:row>
      <xdr:rowOff>1762125</xdr:rowOff>
    </xdr:to>
    <xdr:grpSp>
      <xdr:nvGrpSpPr>
        <xdr:cNvPr id="32" name="Group 31"/>
        <xdr:cNvGrpSpPr/>
      </xdr:nvGrpSpPr>
      <xdr:grpSpPr>
        <a:xfrm>
          <a:off x="17764126" y="0"/>
          <a:ext cx="7762875" cy="1762125"/>
          <a:chOff x="0" y="7976756"/>
          <a:chExt cx="6496052" cy="1657350"/>
        </a:xfrm>
      </xdr:grpSpPr>
      <xdr:sp macro="" textlink="">
        <xdr:nvSpPr>
          <xdr:cNvPr id="33" name="Snip Single Corner Rectangle 32"/>
          <xdr:cNvSpPr/>
        </xdr:nvSpPr>
        <xdr:spPr>
          <a:xfrm rot="10800000" flipH="1">
            <a:off x="0" y="7976756"/>
            <a:ext cx="6154939" cy="1657350"/>
          </a:xfrm>
          <a:prstGeom prst="snip1Rect">
            <a:avLst/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34" name="TextBox 33"/>
          <xdr:cNvSpPr txBox="1"/>
        </xdr:nvSpPr>
        <xdr:spPr>
          <a:xfrm>
            <a:off x="1828800" y="8191500"/>
            <a:ext cx="4667252" cy="111875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l"/>
            <a:r>
              <a:rPr lang="en-US" sz="3200" b="1">
                <a:solidFill>
                  <a:schemeClr val="bg1"/>
                </a:solidFill>
                <a:latin typeface="Tahoma" pitchFamily="34" charset="0"/>
                <a:ea typeface="Tahoma" pitchFamily="34" charset="0"/>
                <a:cs typeface="Tahoma" pitchFamily="34" charset="0"/>
              </a:rPr>
              <a:t>       ISUZU</a:t>
            </a:r>
            <a:r>
              <a:rPr lang="en-US" sz="3200" b="1" baseline="0">
                <a:solidFill>
                  <a:schemeClr val="bg1"/>
                </a:solidFill>
                <a:latin typeface="Tahoma" pitchFamily="34" charset="0"/>
                <a:ea typeface="Tahoma" pitchFamily="34" charset="0"/>
                <a:cs typeface="Tahoma" pitchFamily="34" charset="0"/>
              </a:rPr>
              <a:t>_CAR_110</a:t>
            </a:r>
            <a:endParaRPr lang="th-TH" sz="3200" b="1">
              <a:solidFill>
                <a:schemeClr val="bg1"/>
              </a:solidFill>
              <a:latin typeface="Tahoma" pitchFamily="34" charset="0"/>
              <a:ea typeface="Tahoma" pitchFamily="34" charset="0"/>
              <a:cs typeface="Tahoma" pitchFamily="34" charset="0"/>
            </a:endParaRPr>
          </a:p>
        </xdr:txBody>
      </xdr:sp>
      <xdr:pic>
        <xdr:nvPicPr>
          <xdr:cNvPr id="35" name="Picture 34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xmlns="" val="0"/>
              </a:ext>
            </a:extLst>
          </a:blip>
          <a:stretch>
            <a:fillRect/>
          </a:stretch>
        </xdr:blipFill>
        <xdr:spPr>
          <a:xfrm>
            <a:off x="77931" y="8078066"/>
            <a:ext cx="1693719" cy="1515476"/>
          </a:xfrm>
          <a:prstGeom prst="rect">
            <a:avLst/>
          </a:prstGeom>
        </xdr:spPr>
      </xdr:pic>
    </xdr:grpSp>
    <xdr:clientData/>
  </xdr:twoCellAnchor>
  <xdr:oneCellAnchor>
    <xdr:from>
      <xdr:col>18</xdr:col>
      <xdr:colOff>547686</xdr:colOff>
      <xdr:row>0</xdr:row>
      <xdr:rowOff>95249</xdr:rowOff>
    </xdr:from>
    <xdr:ext cx="9739313" cy="1600199"/>
    <xdr:sp macro="" textlink="">
      <xdr:nvSpPr>
        <xdr:cNvPr id="36" name="Rectangle 35"/>
        <xdr:cNvSpPr/>
      </xdr:nvSpPr>
      <xdr:spPr>
        <a:xfrm>
          <a:off x="25622249" y="95249"/>
          <a:ext cx="9739313" cy="1600199"/>
        </a:xfrm>
        <a:prstGeom prst="rect">
          <a:avLst/>
        </a:prstGeom>
        <a:solidFill>
          <a:srgbClr val="FFFFCC"/>
        </a:solidFill>
      </xdr:spPr>
      <xdr:txBody>
        <a:bodyPr wrap="none" lIns="91440" tIns="45720" rIns="91440" bIns="45720" anchor="ctr">
          <a:no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th-TH" sz="40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+mn-lt"/>
              <a:ea typeface="+mn-ea"/>
              <a:cs typeface="+mn-cs"/>
            </a:rPr>
            <a:t> </a:t>
          </a:r>
          <a:r>
            <a:rPr lang="en-US" sz="52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Arial Black" pitchFamily="34" charset="0"/>
              <a:ea typeface="+mn-ea"/>
              <a:cs typeface="+mn-cs"/>
            </a:rPr>
            <a:t> </a:t>
          </a:r>
          <a:r>
            <a:rPr lang="en-US" sz="4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ISUZU D-MAX </a:t>
          </a:r>
          <a:r>
            <a:rPr lang="th-TH" sz="4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จดเก๋ง </a:t>
          </a:r>
          <a:r>
            <a:rPr lang="en-US" sz="4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 </a:t>
          </a:r>
          <a:r>
            <a:rPr lang="th-TH" sz="4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(รหัส </a:t>
          </a:r>
          <a:r>
            <a:rPr lang="en-US" sz="4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110</a:t>
          </a:r>
          <a:r>
            <a:rPr lang="th-TH" sz="4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) </a:t>
          </a:r>
          <a:br>
            <a:rPr lang="th-TH" sz="4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</a:br>
          <a:r>
            <a:rPr lang="th-TH" sz="4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อายุ</a:t>
          </a:r>
          <a:r>
            <a:rPr lang="en-US" sz="4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 </a:t>
          </a:r>
          <a:r>
            <a:rPr lang="th-TH" sz="4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2</a:t>
          </a:r>
          <a:r>
            <a:rPr lang="en-US" sz="4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-15</a:t>
          </a:r>
          <a:r>
            <a:rPr lang="th-TH" sz="4400" b="1" cap="none" spc="50" baseline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latin typeface="Tahoma" pitchFamily="34" charset="0"/>
              <a:ea typeface="Tahoma" pitchFamily="34" charset="0"/>
              <a:cs typeface="Tahoma" pitchFamily="34" charset="0"/>
            </a:rPr>
            <a:t> ปี</a:t>
          </a:r>
        </a:p>
      </xdr:txBody>
    </xdr:sp>
    <xdr:clientData/>
  </xdr:oneCellAnchor>
  <xdr:twoCellAnchor editAs="oneCell">
    <xdr:from>
      <xdr:col>23</xdr:col>
      <xdr:colOff>1683211</xdr:colOff>
      <xdr:row>0</xdr:row>
      <xdr:rowOff>1919680</xdr:rowOff>
    </xdr:from>
    <xdr:to>
      <xdr:col>24</xdr:col>
      <xdr:colOff>1315425</xdr:colOff>
      <xdr:row>1</xdr:row>
      <xdr:rowOff>830037</xdr:rowOff>
    </xdr:to>
    <xdr:pic>
      <xdr:nvPicPr>
        <xdr:cNvPr id="37" name="Picture 36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0396" b="27739"/>
        <a:stretch/>
      </xdr:blipFill>
      <xdr:spPr>
        <a:xfrm>
          <a:off x="32472774" y="1919680"/>
          <a:ext cx="1870589" cy="958232"/>
        </a:xfrm>
        <a:prstGeom prst="rect">
          <a:avLst/>
        </a:prstGeom>
      </xdr:spPr>
    </xdr:pic>
    <xdr:clientData/>
  </xdr:twoCellAnchor>
  <xdr:twoCellAnchor editAs="oneCell">
    <xdr:from>
      <xdr:col>13</xdr:col>
      <xdr:colOff>308919</xdr:colOff>
      <xdr:row>2</xdr:row>
      <xdr:rowOff>102972</xdr:rowOff>
    </xdr:from>
    <xdr:to>
      <xdr:col>18</xdr:col>
      <xdr:colOff>1883363</xdr:colOff>
      <xdr:row>7</xdr:row>
      <xdr:rowOff>638174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672994" y="3465297"/>
          <a:ext cx="9013469" cy="7412252"/>
        </a:xfrm>
        <a:prstGeom prst="rect">
          <a:avLst/>
        </a:prstGeom>
      </xdr:spPr>
    </xdr:pic>
    <xdr:clientData/>
  </xdr:twoCellAnchor>
  <xdr:twoCellAnchor editAs="oneCell">
    <xdr:from>
      <xdr:col>0</xdr:col>
      <xdr:colOff>77229</xdr:colOff>
      <xdr:row>2</xdr:row>
      <xdr:rowOff>128716</xdr:rowOff>
    </xdr:from>
    <xdr:to>
      <xdr:col>6</xdr:col>
      <xdr:colOff>1041056</xdr:colOff>
      <xdr:row>7</xdr:row>
      <xdr:rowOff>285924</xdr:rowOff>
    </xdr:to>
    <xdr:pic>
      <xdr:nvPicPr>
        <xdr:cNvPr id="72" name="Picture 7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229" y="3491041"/>
          <a:ext cx="9526802" cy="7034258"/>
        </a:xfrm>
        <a:prstGeom prst="rect">
          <a:avLst/>
        </a:prstGeom>
      </xdr:spPr>
    </xdr:pic>
    <xdr:clientData/>
  </xdr:twoCellAnchor>
  <xdr:twoCellAnchor editAs="oneCell">
    <xdr:from>
      <xdr:col>19</xdr:col>
      <xdr:colOff>95250</xdr:colOff>
      <xdr:row>2</xdr:row>
      <xdr:rowOff>261937</xdr:rowOff>
    </xdr:from>
    <xdr:to>
      <xdr:col>24</xdr:col>
      <xdr:colOff>2047875</xdr:colOff>
      <xdr:row>7</xdr:row>
      <xdr:rowOff>500062</xdr:rowOff>
    </xdr:to>
    <xdr:pic>
      <xdr:nvPicPr>
        <xdr:cNvPr id="10" name="Picture 9" descr="Screen Clipping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7170063" y="3619500"/>
          <a:ext cx="8191500" cy="7143750"/>
        </a:xfrm>
        <a:prstGeom prst="rect">
          <a:avLst/>
        </a:prstGeom>
      </xdr:spPr>
    </xdr:pic>
    <xdr:clientData/>
  </xdr:twoCellAnchor>
  <xdr:twoCellAnchor editAs="oneCell">
    <xdr:from>
      <xdr:col>6</xdr:col>
      <xdr:colOff>1404938</xdr:colOff>
      <xdr:row>2</xdr:row>
      <xdr:rowOff>166687</xdr:rowOff>
    </xdr:from>
    <xdr:to>
      <xdr:col>11</xdr:col>
      <xdr:colOff>1963164</xdr:colOff>
      <xdr:row>7</xdr:row>
      <xdr:rowOff>500062</xdr:rowOff>
    </xdr:to>
    <xdr:pic>
      <xdr:nvPicPr>
        <xdr:cNvPr id="11" name="Picture 10" descr="Screen Clipping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977438" y="3524250"/>
          <a:ext cx="7035226" cy="7239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60"/>
  <sheetViews>
    <sheetView zoomScale="90" zoomScaleNormal="90" workbookViewId="0">
      <pane ySplit="3" topLeftCell="A4" activePane="bottomLeft" state="frozen"/>
      <selection pane="bottomLeft" activeCell="M14" sqref="M14"/>
    </sheetView>
  </sheetViews>
  <sheetFormatPr defaultColWidth="14.25" defaultRowHeight="15" customHeight="1"/>
  <cols>
    <col min="1" max="1" width="10.375" style="18" customWidth="1"/>
    <col min="2" max="2" width="10" style="18" customWidth="1"/>
    <col min="3" max="3" width="12.5" style="18" customWidth="1"/>
    <col min="4" max="4" width="12.75" style="18" customWidth="1"/>
    <col min="5" max="5" width="10.5" style="18" customWidth="1"/>
    <col min="6" max="6" width="14.375" style="18" customWidth="1"/>
    <col min="7" max="7" width="9.875" style="18" customWidth="1"/>
    <col min="8" max="8" width="12" style="18" customWidth="1"/>
    <col min="9" max="9" width="8.75" style="18" customWidth="1"/>
    <col min="10" max="10" width="12.875" style="18" customWidth="1"/>
    <col min="11" max="256" width="14.25" style="18"/>
    <col min="257" max="257" width="10.375" style="18" customWidth="1"/>
    <col min="258" max="258" width="10" style="18" customWidth="1"/>
    <col min="259" max="259" width="12.5" style="18" customWidth="1"/>
    <col min="260" max="260" width="12.75" style="18" customWidth="1"/>
    <col min="261" max="261" width="8.75" style="18" customWidth="1"/>
    <col min="262" max="262" width="12" style="18" customWidth="1"/>
    <col min="263" max="263" width="9.875" style="18" customWidth="1"/>
    <col min="264" max="264" width="12" style="18" customWidth="1"/>
    <col min="265" max="265" width="8.75" style="18" customWidth="1"/>
    <col min="266" max="266" width="12.875" style="18" customWidth="1"/>
    <col min="267" max="512" width="14.25" style="18"/>
    <col min="513" max="513" width="10.375" style="18" customWidth="1"/>
    <col min="514" max="514" width="10" style="18" customWidth="1"/>
    <col min="515" max="515" width="12.5" style="18" customWidth="1"/>
    <col min="516" max="516" width="12.75" style="18" customWidth="1"/>
    <col min="517" max="517" width="8.75" style="18" customWidth="1"/>
    <col min="518" max="518" width="12" style="18" customWidth="1"/>
    <col min="519" max="519" width="9.875" style="18" customWidth="1"/>
    <col min="520" max="520" width="12" style="18" customWidth="1"/>
    <col min="521" max="521" width="8.75" style="18" customWidth="1"/>
    <col min="522" max="522" width="12.875" style="18" customWidth="1"/>
    <col min="523" max="768" width="14.25" style="18"/>
    <col min="769" max="769" width="10.375" style="18" customWidth="1"/>
    <col min="770" max="770" width="10" style="18" customWidth="1"/>
    <col min="771" max="771" width="12.5" style="18" customWidth="1"/>
    <col min="772" max="772" width="12.75" style="18" customWidth="1"/>
    <col min="773" max="773" width="8.75" style="18" customWidth="1"/>
    <col min="774" max="774" width="12" style="18" customWidth="1"/>
    <col min="775" max="775" width="9.875" style="18" customWidth="1"/>
    <col min="776" max="776" width="12" style="18" customWidth="1"/>
    <col min="777" max="777" width="8.75" style="18" customWidth="1"/>
    <col min="778" max="778" width="12.875" style="18" customWidth="1"/>
    <col min="779" max="1024" width="14.25" style="18"/>
    <col min="1025" max="1025" width="10.375" style="18" customWidth="1"/>
    <col min="1026" max="1026" width="10" style="18" customWidth="1"/>
    <col min="1027" max="1027" width="12.5" style="18" customWidth="1"/>
    <col min="1028" max="1028" width="12.75" style="18" customWidth="1"/>
    <col min="1029" max="1029" width="8.75" style="18" customWidth="1"/>
    <col min="1030" max="1030" width="12" style="18" customWidth="1"/>
    <col min="1031" max="1031" width="9.875" style="18" customWidth="1"/>
    <col min="1032" max="1032" width="12" style="18" customWidth="1"/>
    <col min="1033" max="1033" width="8.75" style="18" customWidth="1"/>
    <col min="1034" max="1034" width="12.875" style="18" customWidth="1"/>
    <col min="1035" max="1280" width="14.25" style="18"/>
    <col min="1281" max="1281" width="10.375" style="18" customWidth="1"/>
    <col min="1282" max="1282" width="10" style="18" customWidth="1"/>
    <col min="1283" max="1283" width="12.5" style="18" customWidth="1"/>
    <col min="1284" max="1284" width="12.75" style="18" customWidth="1"/>
    <col min="1285" max="1285" width="8.75" style="18" customWidth="1"/>
    <col min="1286" max="1286" width="12" style="18" customWidth="1"/>
    <col min="1287" max="1287" width="9.875" style="18" customWidth="1"/>
    <col min="1288" max="1288" width="12" style="18" customWidth="1"/>
    <col min="1289" max="1289" width="8.75" style="18" customWidth="1"/>
    <col min="1290" max="1290" width="12.875" style="18" customWidth="1"/>
    <col min="1291" max="1536" width="14.25" style="18"/>
    <col min="1537" max="1537" width="10.375" style="18" customWidth="1"/>
    <col min="1538" max="1538" width="10" style="18" customWidth="1"/>
    <col min="1539" max="1539" width="12.5" style="18" customWidth="1"/>
    <col min="1540" max="1540" width="12.75" style="18" customWidth="1"/>
    <col min="1541" max="1541" width="8.75" style="18" customWidth="1"/>
    <col min="1542" max="1542" width="12" style="18" customWidth="1"/>
    <col min="1543" max="1543" width="9.875" style="18" customWidth="1"/>
    <col min="1544" max="1544" width="12" style="18" customWidth="1"/>
    <col min="1545" max="1545" width="8.75" style="18" customWidth="1"/>
    <col min="1546" max="1546" width="12.875" style="18" customWidth="1"/>
    <col min="1547" max="1792" width="14.25" style="18"/>
    <col min="1793" max="1793" width="10.375" style="18" customWidth="1"/>
    <col min="1794" max="1794" width="10" style="18" customWidth="1"/>
    <col min="1795" max="1795" width="12.5" style="18" customWidth="1"/>
    <col min="1796" max="1796" width="12.75" style="18" customWidth="1"/>
    <col min="1797" max="1797" width="8.75" style="18" customWidth="1"/>
    <col min="1798" max="1798" width="12" style="18" customWidth="1"/>
    <col min="1799" max="1799" width="9.875" style="18" customWidth="1"/>
    <col min="1800" max="1800" width="12" style="18" customWidth="1"/>
    <col min="1801" max="1801" width="8.75" style="18" customWidth="1"/>
    <col min="1802" max="1802" width="12.875" style="18" customWidth="1"/>
    <col min="1803" max="2048" width="14.25" style="18"/>
    <col min="2049" max="2049" width="10.375" style="18" customWidth="1"/>
    <col min="2050" max="2050" width="10" style="18" customWidth="1"/>
    <col min="2051" max="2051" width="12.5" style="18" customWidth="1"/>
    <col min="2052" max="2052" width="12.75" style="18" customWidth="1"/>
    <col min="2053" max="2053" width="8.75" style="18" customWidth="1"/>
    <col min="2054" max="2054" width="12" style="18" customWidth="1"/>
    <col min="2055" max="2055" width="9.875" style="18" customWidth="1"/>
    <col min="2056" max="2056" width="12" style="18" customWidth="1"/>
    <col min="2057" max="2057" width="8.75" style="18" customWidth="1"/>
    <col min="2058" max="2058" width="12.875" style="18" customWidth="1"/>
    <col min="2059" max="2304" width="14.25" style="18"/>
    <col min="2305" max="2305" width="10.375" style="18" customWidth="1"/>
    <col min="2306" max="2306" width="10" style="18" customWidth="1"/>
    <col min="2307" max="2307" width="12.5" style="18" customWidth="1"/>
    <col min="2308" max="2308" width="12.75" style="18" customWidth="1"/>
    <col min="2309" max="2309" width="8.75" style="18" customWidth="1"/>
    <col min="2310" max="2310" width="12" style="18" customWidth="1"/>
    <col min="2311" max="2311" width="9.875" style="18" customWidth="1"/>
    <col min="2312" max="2312" width="12" style="18" customWidth="1"/>
    <col min="2313" max="2313" width="8.75" style="18" customWidth="1"/>
    <col min="2314" max="2314" width="12.875" style="18" customWidth="1"/>
    <col min="2315" max="2560" width="14.25" style="18"/>
    <col min="2561" max="2561" width="10.375" style="18" customWidth="1"/>
    <col min="2562" max="2562" width="10" style="18" customWidth="1"/>
    <col min="2563" max="2563" width="12.5" style="18" customWidth="1"/>
    <col min="2564" max="2564" width="12.75" style="18" customWidth="1"/>
    <col min="2565" max="2565" width="8.75" style="18" customWidth="1"/>
    <col min="2566" max="2566" width="12" style="18" customWidth="1"/>
    <col min="2567" max="2567" width="9.875" style="18" customWidth="1"/>
    <col min="2568" max="2568" width="12" style="18" customWidth="1"/>
    <col min="2569" max="2569" width="8.75" style="18" customWidth="1"/>
    <col min="2570" max="2570" width="12.875" style="18" customWidth="1"/>
    <col min="2571" max="2816" width="14.25" style="18"/>
    <col min="2817" max="2817" width="10.375" style="18" customWidth="1"/>
    <col min="2818" max="2818" width="10" style="18" customWidth="1"/>
    <col min="2819" max="2819" width="12.5" style="18" customWidth="1"/>
    <col min="2820" max="2820" width="12.75" style="18" customWidth="1"/>
    <col min="2821" max="2821" width="8.75" style="18" customWidth="1"/>
    <col min="2822" max="2822" width="12" style="18" customWidth="1"/>
    <col min="2823" max="2823" width="9.875" style="18" customWidth="1"/>
    <col min="2824" max="2824" width="12" style="18" customWidth="1"/>
    <col min="2825" max="2825" width="8.75" style="18" customWidth="1"/>
    <col min="2826" max="2826" width="12.875" style="18" customWidth="1"/>
    <col min="2827" max="3072" width="14.25" style="18"/>
    <col min="3073" max="3073" width="10.375" style="18" customWidth="1"/>
    <col min="3074" max="3074" width="10" style="18" customWidth="1"/>
    <col min="3075" max="3075" width="12.5" style="18" customWidth="1"/>
    <col min="3076" max="3076" width="12.75" style="18" customWidth="1"/>
    <col min="3077" max="3077" width="8.75" style="18" customWidth="1"/>
    <col min="3078" max="3078" width="12" style="18" customWidth="1"/>
    <col min="3079" max="3079" width="9.875" style="18" customWidth="1"/>
    <col min="3080" max="3080" width="12" style="18" customWidth="1"/>
    <col min="3081" max="3081" width="8.75" style="18" customWidth="1"/>
    <col min="3082" max="3082" width="12.875" style="18" customWidth="1"/>
    <col min="3083" max="3328" width="14.25" style="18"/>
    <col min="3329" max="3329" width="10.375" style="18" customWidth="1"/>
    <col min="3330" max="3330" width="10" style="18" customWidth="1"/>
    <col min="3331" max="3331" width="12.5" style="18" customWidth="1"/>
    <col min="3332" max="3332" width="12.75" style="18" customWidth="1"/>
    <col min="3333" max="3333" width="8.75" style="18" customWidth="1"/>
    <col min="3334" max="3334" width="12" style="18" customWidth="1"/>
    <col min="3335" max="3335" width="9.875" style="18" customWidth="1"/>
    <col min="3336" max="3336" width="12" style="18" customWidth="1"/>
    <col min="3337" max="3337" width="8.75" style="18" customWidth="1"/>
    <col min="3338" max="3338" width="12.875" style="18" customWidth="1"/>
    <col min="3339" max="3584" width="14.25" style="18"/>
    <col min="3585" max="3585" width="10.375" style="18" customWidth="1"/>
    <col min="3586" max="3586" width="10" style="18" customWidth="1"/>
    <col min="3587" max="3587" width="12.5" style="18" customWidth="1"/>
    <col min="3588" max="3588" width="12.75" style="18" customWidth="1"/>
    <col min="3589" max="3589" width="8.75" style="18" customWidth="1"/>
    <col min="3590" max="3590" width="12" style="18" customWidth="1"/>
    <col min="3591" max="3591" width="9.875" style="18" customWidth="1"/>
    <col min="3592" max="3592" width="12" style="18" customWidth="1"/>
    <col min="3593" max="3593" width="8.75" style="18" customWidth="1"/>
    <col min="3594" max="3594" width="12.875" style="18" customWidth="1"/>
    <col min="3595" max="3840" width="14.25" style="18"/>
    <col min="3841" max="3841" width="10.375" style="18" customWidth="1"/>
    <col min="3842" max="3842" width="10" style="18" customWidth="1"/>
    <col min="3843" max="3843" width="12.5" style="18" customWidth="1"/>
    <col min="3844" max="3844" width="12.75" style="18" customWidth="1"/>
    <col min="3845" max="3845" width="8.75" style="18" customWidth="1"/>
    <col min="3846" max="3846" width="12" style="18" customWidth="1"/>
    <col min="3847" max="3847" width="9.875" style="18" customWidth="1"/>
    <col min="3848" max="3848" width="12" style="18" customWidth="1"/>
    <col min="3849" max="3849" width="8.75" style="18" customWidth="1"/>
    <col min="3850" max="3850" width="12.875" style="18" customWidth="1"/>
    <col min="3851" max="4096" width="14.25" style="18"/>
    <col min="4097" max="4097" width="10.375" style="18" customWidth="1"/>
    <col min="4098" max="4098" width="10" style="18" customWidth="1"/>
    <col min="4099" max="4099" width="12.5" style="18" customWidth="1"/>
    <col min="4100" max="4100" width="12.75" style="18" customWidth="1"/>
    <col min="4101" max="4101" width="8.75" style="18" customWidth="1"/>
    <col min="4102" max="4102" width="12" style="18" customWidth="1"/>
    <col min="4103" max="4103" width="9.875" style="18" customWidth="1"/>
    <col min="4104" max="4104" width="12" style="18" customWidth="1"/>
    <col min="4105" max="4105" width="8.75" style="18" customWidth="1"/>
    <col min="4106" max="4106" width="12.875" style="18" customWidth="1"/>
    <col min="4107" max="4352" width="14.25" style="18"/>
    <col min="4353" max="4353" width="10.375" style="18" customWidth="1"/>
    <col min="4354" max="4354" width="10" style="18" customWidth="1"/>
    <col min="4355" max="4355" width="12.5" style="18" customWidth="1"/>
    <col min="4356" max="4356" width="12.75" style="18" customWidth="1"/>
    <col min="4357" max="4357" width="8.75" style="18" customWidth="1"/>
    <col min="4358" max="4358" width="12" style="18" customWidth="1"/>
    <col min="4359" max="4359" width="9.875" style="18" customWidth="1"/>
    <col min="4360" max="4360" width="12" style="18" customWidth="1"/>
    <col min="4361" max="4361" width="8.75" style="18" customWidth="1"/>
    <col min="4362" max="4362" width="12.875" style="18" customWidth="1"/>
    <col min="4363" max="4608" width="14.25" style="18"/>
    <col min="4609" max="4609" width="10.375" style="18" customWidth="1"/>
    <col min="4610" max="4610" width="10" style="18" customWidth="1"/>
    <col min="4611" max="4611" width="12.5" style="18" customWidth="1"/>
    <col min="4612" max="4612" width="12.75" style="18" customWidth="1"/>
    <col min="4613" max="4613" width="8.75" style="18" customWidth="1"/>
    <col min="4614" max="4614" width="12" style="18" customWidth="1"/>
    <col min="4615" max="4615" width="9.875" style="18" customWidth="1"/>
    <col min="4616" max="4616" width="12" style="18" customWidth="1"/>
    <col min="4617" max="4617" width="8.75" style="18" customWidth="1"/>
    <col min="4618" max="4618" width="12.875" style="18" customWidth="1"/>
    <col min="4619" max="4864" width="14.25" style="18"/>
    <col min="4865" max="4865" width="10.375" style="18" customWidth="1"/>
    <col min="4866" max="4866" width="10" style="18" customWidth="1"/>
    <col min="4867" max="4867" width="12.5" style="18" customWidth="1"/>
    <col min="4868" max="4868" width="12.75" style="18" customWidth="1"/>
    <col min="4869" max="4869" width="8.75" style="18" customWidth="1"/>
    <col min="4870" max="4870" width="12" style="18" customWidth="1"/>
    <col min="4871" max="4871" width="9.875" style="18" customWidth="1"/>
    <col min="4872" max="4872" width="12" style="18" customWidth="1"/>
    <col min="4873" max="4873" width="8.75" style="18" customWidth="1"/>
    <col min="4874" max="4874" width="12.875" style="18" customWidth="1"/>
    <col min="4875" max="5120" width="14.25" style="18"/>
    <col min="5121" max="5121" width="10.375" style="18" customWidth="1"/>
    <col min="5122" max="5122" width="10" style="18" customWidth="1"/>
    <col min="5123" max="5123" width="12.5" style="18" customWidth="1"/>
    <col min="5124" max="5124" width="12.75" style="18" customWidth="1"/>
    <col min="5125" max="5125" width="8.75" style="18" customWidth="1"/>
    <col min="5126" max="5126" width="12" style="18" customWidth="1"/>
    <col min="5127" max="5127" width="9.875" style="18" customWidth="1"/>
    <col min="5128" max="5128" width="12" style="18" customWidth="1"/>
    <col min="5129" max="5129" width="8.75" style="18" customWidth="1"/>
    <col min="5130" max="5130" width="12.875" style="18" customWidth="1"/>
    <col min="5131" max="5376" width="14.25" style="18"/>
    <col min="5377" max="5377" width="10.375" style="18" customWidth="1"/>
    <col min="5378" max="5378" width="10" style="18" customWidth="1"/>
    <col min="5379" max="5379" width="12.5" style="18" customWidth="1"/>
    <col min="5380" max="5380" width="12.75" style="18" customWidth="1"/>
    <col min="5381" max="5381" width="8.75" style="18" customWidth="1"/>
    <col min="5382" max="5382" width="12" style="18" customWidth="1"/>
    <col min="5383" max="5383" width="9.875" style="18" customWidth="1"/>
    <col min="5384" max="5384" width="12" style="18" customWidth="1"/>
    <col min="5385" max="5385" width="8.75" style="18" customWidth="1"/>
    <col min="5386" max="5386" width="12.875" style="18" customWidth="1"/>
    <col min="5387" max="5632" width="14.25" style="18"/>
    <col min="5633" max="5633" width="10.375" style="18" customWidth="1"/>
    <col min="5634" max="5634" width="10" style="18" customWidth="1"/>
    <col min="5635" max="5635" width="12.5" style="18" customWidth="1"/>
    <col min="5636" max="5636" width="12.75" style="18" customWidth="1"/>
    <col min="5637" max="5637" width="8.75" style="18" customWidth="1"/>
    <col min="5638" max="5638" width="12" style="18" customWidth="1"/>
    <col min="5639" max="5639" width="9.875" style="18" customWidth="1"/>
    <col min="5640" max="5640" width="12" style="18" customWidth="1"/>
    <col min="5641" max="5641" width="8.75" style="18" customWidth="1"/>
    <col min="5642" max="5642" width="12.875" style="18" customWidth="1"/>
    <col min="5643" max="5888" width="14.25" style="18"/>
    <col min="5889" max="5889" width="10.375" style="18" customWidth="1"/>
    <col min="5890" max="5890" width="10" style="18" customWidth="1"/>
    <col min="5891" max="5891" width="12.5" style="18" customWidth="1"/>
    <col min="5892" max="5892" width="12.75" style="18" customWidth="1"/>
    <col min="5893" max="5893" width="8.75" style="18" customWidth="1"/>
    <col min="5894" max="5894" width="12" style="18" customWidth="1"/>
    <col min="5895" max="5895" width="9.875" style="18" customWidth="1"/>
    <col min="5896" max="5896" width="12" style="18" customWidth="1"/>
    <col min="5897" max="5897" width="8.75" style="18" customWidth="1"/>
    <col min="5898" max="5898" width="12.875" style="18" customWidth="1"/>
    <col min="5899" max="6144" width="14.25" style="18"/>
    <col min="6145" max="6145" width="10.375" style="18" customWidth="1"/>
    <col min="6146" max="6146" width="10" style="18" customWidth="1"/>
    <col min="6147" max="6147" width="12.5" style="18" customWidth="1"/>
    <col min="6148" max="6148" width="12.75" style="18" customWidth="1"/>
    <col min="6149" max="6149" width="8.75" style="18" customWidth="1"/>
    <col min="6150" max="6150" width="12" style="18" customWidth="1"/>
    <col min="6151" max="6151" width="9.875" style="18" customWidth="1"/>
    <col min="6152" max="6152" width="12" style="18" customWidth="1"/>
    <col min="6153" max="6153" width="8.75" style="18" customWidth="1"/>
    <col min="6154" max="6154" width="12.875" style="18" customWidth="1"/>
    <col min="6155" max="6400" width="14.25" style="18"/>
    <col min="6401" max="6401" width="10.375" style="18" customWidth="1"/>
    <col min="6402" max="6402" width="10" style="18" customWidth="1"/>
    <col min="6403" max="6403" width="12.5" style="18" customWidth="1"/>
    <col min="6404" max="6404" width="12.75" style="18" customWidth="1"/>
    <col min="6405" max="6405" width="8.75" style="18" customWidth="1"/>
    <col min="6406" max="6406" width="12" style="18" customWidth="1"/>
    <col min="6407" max="6407" width="9.875" style="18" customWidth="1"/>
    <col min="6408" max="6408" width="12" style="18" customWidth="1"/>
    <col min="6409" max="6409" width="8.75" style="18" customWidth="1"/>
    <col min="6410" max="6410" width="12.875" style="18" customWidth="1"/>
    <col min="6411" max="6656" width="14.25" style="18"/>
    <col min="6657" max="6657" width="10.375" style="18" customWidth="1"/>
    <col min="6658" max="6658" width="10" style="18" customWidth="1"/>
    <col min="6659" max="6659" width="12.5" style="18" customWidth="1"/>
    <col min="6660" max="6660" width="12.75" style="18" customWidth="1"/>
    <col min="6661" max="6661" width="8.75" style="18" customWidth="1"/>
    <col min="6662" max="6662" width="12" style="18" customWidth="1"/>
    <col min="6663" max="6663" width="9.875" style="18" customWidth="1"/>
    <col min="6664" max="6664" width="12" style="18" customWidth="1"/>
    <col min="6665" max="6665" width="8.75" style="18" customWidth="1"/>
    <col min="6666" max="6666" width="12.875" style="18" customWidth="1"/>
    <col min="6667" max="6912" width="14.25" style="18"/>
    <col min="6913" max="6913" width="10.375" style="18" customWidth="1"/>
    <col min="6914" max="6914" width="10" style="18" customWidth="1"/>
    <col min="6915" max="6915" width="12.5" style="18" customWidth="1"/>
    <col min="6916" max="6916" width="12.75" style="18" customWidth="1"/>
    <col min="6917" max="6917" width="8.75" style="18" customWidth="1"/>
    <col min="6918" max="6918" width="12" style="18" customWidth="1"/>
    <col min="6919" max="6919" width="9.875" style="18" customWidth="1"/>
    <col min="6920" max="6920" width="12" style="18" customWidth="1"/>
    <col min="6921" max="6921" width="8.75" style="18" customWidth="1"/>
    <col min="6922" max="6922" width="12.875" style="18" customWidth="1"/>
    <col min="6923" max="7168" width="14.25" style="18"/>
    <col min="7169" max="7169" width="10.375" style="18" customWidth="1"/>
    <col min="7170" max="7170" width="10" style="18" customWidth="1"/>
    <col min="7171" max="7171" width="12.5" style="18" customWidth="1"/>
    <col min="7172" max="7172" width="12.75" style="18" customWidth="1"/>
    <col min="7173" max="7173" width="8.75" style="18" customWidth="1"/>
    <col min="7174" max="7174" width="12" style="18" customWidth="1"/>
    <col min="7175" max="7175" width="9.875" style="18" customWidth="1"/>
    <col min="7176" max="7176" width="12" style="18" customWidth="1"/>
    <col min="7177" max="7177" width="8.75" style="18" customWidth="1"/>
    <col min="7178" max="7178" width="12.875" style="18" customWidth="1"/>
    <col min="7179" max="7424" width="14.25" style="18"/>
    <col min="7425" max="7425" width="10.375" style="18" customWidth="1"/>
    <col min="7426" max="7426" width="10" style="18" customWidth="1"/>
    <col min="7427" max="7427" width="12.5" style="18" customWidth="1"/>
    <col min="7428" max="7428" width="12.75" style="18" customWidth="1"/>
    <col min="7429" max="7429" width="8.75" style="18" customWidth="1"/>
    <col min="7430" max="7430" width="12" style="18" customWidth="1"/>
    <col min="7431" max="7431" width="9.875" style="18" customWidth="1"/>
    <col min="7432" max="7432" width="12" style="18" customWidth="1"/>
    <col min="7433" max="7433" width="8.75" style="18" customWidth="1"/>
    <col min="7434" max="7434" width="12.875" style="18" customWidth="1"/>
    <col min="7435" max="7680" width="14.25" style="18"/>
    <col min="7681" max="7681" width="10.375" style="18" customWidth="1"/>
    <col min="7682" max="7682" width="10" style="18" customWidth="1"/>
    <col min="7683" max="7683" width="12.5" style="18" customWidth="1"/>
    <col min="7684" max="7684" width="12.75" style="18" customWidth="1"/>
    <col min="7685" max="7685" width="8.75" style="18" customWidth="1"/>
    <col min="7686" max="7686" width="12" style="18" customWidth="1"/>
    <col min="7687" max="7687" width="9.875" style="18" customWidth="1"/>
    <col min="7688" max="7688" width="12" style="18" customWidth="1"/>
    <col min="7689" max="7689" width="8.75" style="18" customWidth="1"/>
    <col min="7690" max="7690" width="12.875" style="18" customWidth="1"/>
    <col min="7691" max="7936" width="14.25" style="18"/>
    <col min="7937" max="7937" width="10.375" style="18" customWidth="1"/>
    <col min="7938" max="7938" width="10" style="18" customWidth="1"/>
    <col min="7939" max="7939" width="12.5" style="18" customWidth="1"/>
    <col min="7940" max="7940" width="12.75" style="18" customWidth="1"/>
    <col min="7941" max="7941" width="8.75" style="18" customWidth="1"/>
    <col min="7942" max="7942" width="12" style="18" customWidth="1"/>
    <col min="7943" max="7943" width="9.875" style="18" customWidth="1"/>
    <col min="7944" max="7944" width="12" style="18" customWidth="1"/>
    <col min="7945" max="7945" width="8.75" style="18" customWidth="1"/>
    <col min="7946" max="7946" width="12.875" style="18" customWidth="1"/>
    <col min="7947" max="8192" width="14.25" style="18"/>
    <col min="8193" max="8193" width="10.375" style="18" customWidth="1"/>
    <col min="8194" max="8194" width="10" style="18" customWidth="1"/>
    <col min="8195" max="8195" width="12.5" style="18" customWidth="1"/>
    <col min="8196" max="8196" width="12.75" style="18" customWidth="1"/>
    <col min="8197" max="8197" width="8.75" style="18" customWidth="1"/>
    <col min="8198" max="8198" width="12" style="18" customWidth="1"/>
    <col min="8199" max="8199" width="9.875" style="18" customWidth="1"/>
    <col min="8200" max="8200" width="12" style="18" customWidth="1"/>
    <col min="8201" max="8201" width="8.75" style="18" customWidth="1"/>
    <col min="8202" max="8202" width="12.875" style="18" customWidth="1"/>
    <col min="8203" max="8448" width="14.25" style="18"/>
    <col min="8449" max="8449" width="10.375" style="18" customWidth="1"/>
    <col min="8450" max="8450" width="10" style="18" customWidth="1"/>
    <col min="8451" max="8451" width="12.5" style="18" customWidth="1"/>
    <col min="8452" max="8452" width="12.75" style="18" customWidth="1"/>
    <col min="8453" max="8453" width="8.75" style="18" customWidth="1"/>
    <col min="8454" max="8454" width="12" style="18" customWidth="1"/>
    <col min="8455" max="8455" width="9.875" style="18" customWidth="1"/>
    <col min="8456" max="8456" width="12" style="18" customWidth="1"/>
    <col min="8457" max="8457" width="8.75" style="18" customWidth="1"/>
    <col min="8458" max="8458" width="12.875" style="18" customWidth="1"/>
    <col min="8459" max="8704" width="14.25" style="18"/>
    <col min="8705" max="8705" width="10.375" style="18" customWidth="1"/>
    <col min="8706" max="8706" width="10" style="18" customWidth="1"/>
    <col min="8707" max="8707" width="12.5" style="18" customWidth="1"/>
    <col min="8708" max="8708" width="12.75" style="18" customWidth="1"/>
    <col min="8709" max="8709" width="8.75" style="18" customWidth="1"/>
    <col min="8710" max="8710" width="12" style="18" customWidth="1"/>
    <col min="8711" max="8711" width="9.875" style="18" customWidth="1"/>
    <col min="8712" max="8712" width="12" style="18" customWidth="1"/>
    <col min="8713" max="8713" width="8.75" style="18" customWidth="1"/>
    <col min="8714" max="8714" width="12.875" style="18" customWidth="1"/>
    <col min="8715" max="8960" width="14.25" style="18"/>
    <col min="8961" max="8961" width="10.375" style="18" customWidth="1"/>
    <col min="8962" max="8962" width="10" style="18" customWidth="1"/>
    <col min="8963" max="8963" width="12.5" style="18" customWidth="1"/>
    <col min="8964" max="8964" width="12.75" style="18" customWidth="1"/>
    <col min="8965" max="8965" width="8.75" style="18" customWidth="1"/>
    <col min="8966" max="8966" width="12" style="18" customWidth="1"/>
    <col min="8967" max="8967" width="9.875" style="18" customWidth="1"/>
    <col min="8968" max="8968" width="12" style="18" customWidth="1"/>
    <col min="8969" max="8969" width="8.75" style="18" customWidth="1"/>
    <col min="8970" max="8970" width="12.875" style="18" customWidth="1"/>
    <col min="8971" max="9216" width="14.25" style="18"/>
    <col min="9217" max="9217" width="10.375" style="18" customWidth="1"/>
    <col min="9218" max="9218" width="10" style="18" customWidth="1"/>
    <col min="9219" max="9219" width="12.5" style="18" customWidth="1"/>
    <col min="9220" max="9220" width="12.75" style="18" customWidth="1"/>
    <col min="9221" max="9221" width="8.75" style="18" customWidth="1"/>
    <col min="9222" max="9222" width="12" style="18" customWidth="1"/>
    <col min="9223" max="9223" width="9.875" style="18" customWidth="1"/>
    <col min="9224" max="9224" width="12" style="18" customWidth="1"/>
    <col min="9225" max="9225" width="8.75" style="18" customWidth="1"/>
    <col min="9226" max="9226" width="12.875" style="18" customWidth="1"/>
    <col min="9227" max="9472" width="14.25" style="18"/>
    <col min="9473" max="9473" width="10.375" style="18" customWidth="1"/>
    <col min="9474" max="9474" width="10" style="18" customWidth="1"/>
    <col min="9475" max="9475" width="12.5" style="18" customWidth="1"/>
    <col min="9476" max="9476" width="12.75" style="18" customWidth="1"/>
    <col min="9477" max="9477" width="8.75" style="18" customWidth="1"/>
    <col min="9478" max="9478" width="12" style="18" customWidth="1"/>
    <col min="9479" max="9479" width="9.875" style="18" customWidth="1"/>
    <col min="9480" max="9480" width="12" style="18" customWidth="1"/>
    <col min="9481" max="9481" width="8.75" style="18" customWidth="1"/>
    <col min="9482" max="9482" width="12.875" style="18" customWidth="1"/>
    <col min="9483" max="9728" width="14.25" style="18"/>
    <col min="9729" max="9729" width="10.375" style="18" customWidth="1"/>
    <col min="9730" max="9730" width="10" style="18" customWidth="1"/>
    <col min="9731" max="9731" width="12.5" style="18" customWidth="1"/>
    <col min="9732" max="9732" width="12.75" style="18" customWidth="1"/>
    <col min="9733" max="9733" width="8.75" style="18" customWidth="1"/>
    <col min="9734" max="9734" width="12" style="18" customWidth="1"/>
    <col min="9735" max="9735" width="9.875" style="18" customWidth="1"/>
    <col min="9736" max="9736" width="12" style="18" customWidth="1"/>
    <col min="9737" max="9737" width="8.75" style="18" customWidth="1"/>
    <col min="9738" max="9738" width="12.875" style="18" customWidth="1"/>
    <col min="9739" max="9984" width="14.25" style="18"/>
    <col min="9985" max="9985" width="10.375" style="18" customWidth="1"/>
    <col min="9986" max="9986" width="10" style="18" customWidth="1"/>
    <col min="9987" max="9987" width="12.5" style="18" customWidth="1"/>
    <col min="9988" max="9988" width="12.75" style="18" customWidth="1"/>
    <col min="9989" max="9989" width="8.75" style="18" customWidth="1"/>
    <col min="9990" max="9990" width="12" style="18" customWidth="1"/>
    <col min="9991" max="9991" width="9.875" style="18" customWidth="1"/>
    <col min="9992" max="9992" width="12" style="18" customWidth="1"/>
    <col min="9993" max="9993" width="8.75" style="18" customWidth="1"/>
    <col min="9994" max="9994" width="12.875" style="18" customWidth="1"/>
    <col min="9995" max="10240" width="14.25" style="18"/>
    <col min="10241" max="10241" width="10.375" style="18" customWidth="1"/>
    <col min="10242" max="10242" width="10" style="18" customWidth="1"/>
    <col min="10243" max="10243" width="12.5" style="18" customWidth="1"/>
    <col min="10244" max="10244" width="12.75" style="18" customWidth="1"/>
    <col min="10245" max="10245" width="8.75" style="18" customWidth="1"/>
    <col min="10246" max="10246" width="12" style="18" customWidth="1"/>
    <col min="10247" max="10247" width="9.875" style="18" customWidth="1"/>
    <col min="10248" max="10248" width="12" style="18" customWidth="1"/>
    <col min="10249" max="10249" width="8.75" style="18" customWidth="1"/>
    <col min="10250" max="10250" width="12.875" style="18" customWidth="1"/>
    <col min="10251" max="10496" width="14.25" style="18"/>
    <col min="10497" max="10497" width="10.375" style="18" customWidth="1"/>
    <col min="10498" max="10498" width="10" style="18" customWidth="1"/>
    <col min="10499" max="10499" width="12.5" style="18" customWidth="1"/>
    <col min="10500" max="10500" width="12.75" style="18" customWidth="1"/>
    <col min="10501" max="10501" width="8.75" style="18" customWidth="1"/>
    <col min="10502" max="10502" width="12" style="18" customWidth="1"/>
    <col min="10503" max="10503" width="9.875" style="18" customWidth="1"/>
    <col min="10504" max="10504" width="12" style="18" customWidth="1"/>
    <col min="10505" max="10505" width="8.75" style="18" customWidth="1"/>
    <col min="10506" max="10506" width="12.875" style="18" customWidth="1"/>
    <col min="10507" max="10752" width="14.25" style="18"/>
    <col min="10753" max="10753" width="10.375" style="18" customWidth="1"/>
    <col min="10754" max="10754" width="10" style="18" customWidth="1"/>
    <col min="10755" max="10755" width="12.5" style="18" customWidth="1"/>
    <col min="10756" max="10756" width="12.75" style="18" customWidth="1"/>
    <col min="10757" max="10757" width="8.75" style="18" customWidth="1"/>
    <col min="10758" max="10758" width="12" style="18" customWidth="1"/>
    <col min="10759" max="10759" width="9.875" style="18" customWidth="1"/>
    <col min="10760" max="10760" width="12" style="18" customWidth="1"/>
    <col min="10761" max="10761" width="8.75" style="18" customWidth="1"/>
    <col min="10762" max="10762" width="12.875" style="18" customWidth="1"/>
    <col min="10763" max="11008" width="14.25" style="18"/>
    <col min="11009" max="11009" width="10.375" style="18" customWidth="1"/>
    <col min="11010" max="11010" width="10" style="18" customWidth="1"/>
    <col min="11011" max="11011" width="12.5" style="18" customWidth="1"/>
    <col min="11012" max="11012" width="12.75" style="18" customWidth="1"/>
    <col min="11013" max="11013" width="8.75" style="18" customWidth="1"/>
    <col min="11014" max="11014" width="12" style="18" customWidth="1"/>
    <col min="11015" max="11015" width="9.875" style="18" customWidth="1"/>
    <col min="11016" max="11016" width="12" style="18" customWidth="1"/>
    <col min="11017" max="11017" width="8.75" style="18" customWidth="1"/>
    <col min="11018" max="11018" width="12.875" style="18" customWidth="1"/>
    <col min="11019" max="11264" width="14.25" style="18"/>
    <col min="11265" max="11265" width="10.375" style="18" customWidth="1"/>
    <col min="11266" max="11266" width="10" style="18" customWidth="1"/>
    <col min="11267" max="11267" width="12.5" style="18" customWidth="1"/>
    <col min="11268" max="11268" width="12.75" style="18" customWidth="1"/>
    <col min="11269" max="11269" width="8.75" style="18" customWidth="1"/>
    <col min="11270" max="11270" width="12" style="18" customWidth="1"/>
    <col min="11271" max="11271" width="9.875" style="18" customWidth="1"/>
    <col min="11272" max="11272" width="12" style="18" customWidth="1"/>
    <col min="11273" max="11273" width="8.75" style="18" customWidth="1"/>
    <col min="11274" max="11274" width="12.875" style="18" customWidth="1"/>
    <col min="11275" max="11520" width="14.25" style="18"/>
    <col min="11521" max="11521" width="10.375" style="18" customWidth="1"/>
    <col min="11522" max="11522" width="10" style="18" customWidth="1"/>
    <col min="11523" max="11523" width="12.5" style="18" customWidth="1"/>
    <col min="11524" max="11524" width="12.75" style="18" customWidth="1"/>
    <col min="11525" max="11525" width="8.75" style="18" customWidth="1"/>
    <col min="11526" max="11526" width="12" style="18" customWidth="1"/>
    <col min="11527" max="11527" width="9.875" style="18" customWidth="1"/>
    <col min="11528" max="11528" width="12" style="18" customWidth="1"/>
    <col min="11529" max="11529" width="8.75" style="18" customWidth="1"/>
    <col min="11530" max="11530" width="12.875" style="18" customWidth="1"/>
    <col min="11531" max="11776" width="14.25" style="18"/>
    <col min="11777" max="11777" width="10.375" style="18" customWidth="1"/>
    <col min="11778" max="11778" width="10" style="18" customWidth="1"/>
    <col min="11779" max="11779" width="12.5" style="18" customWidth="1"/>
    <col min="11780" max="11780" width="12.75" style="18" customWidth="1"/>
    <col min="11781" max="11781" width="8.75" style="18" customWidth="1"/>
    <col min="11782" max="11782" width="12" style="18" customWidth="1"/>
    <col min="11783" max="11783" width="9.875" style="18" customWidth="1"/>
    <col min="11784" max="11784" width="12" style="18" customWidth="1"/>
    <col min="11785" max="11785" width="8.75" style="18" customWidth="1"/>
    <col min="11786" max="11786" width="12.875" style="18" customWidth="1"/>
    <col min="11787" max="12032" width="14.25" style="18"/>
    <col min="12033" max="12033" width="10.375" style="18" customWidth="1"/>
    <col min="12034" max="12034" width="10" style="18" customWidth="1"/>
    <col min="12035" max="12035" width="12.5" style="18" customWidth="1"/>
    <col min="12036" max="12036" width="12.75" style="18" customWidth="1"/>
    <col min="12037" max="12037" width="8.75" style="18" customWidth="1"/>
    <col min="12038" max="12038" width="12" style="18" customWidth="1"/>
    <col min="12039" max="12039" width="9.875" style="18" customWidth="1"/>
    <col min="12040" max="12040" width="12" style="18" customWidth="1"/>
    <col min="12041" max="12041" width="8.75" style="18" customWidth="1"/>
    <col min="12042" max="12042" width="12.875" style="18" customWidth="1"/>
    <col min="12043" max="12288" width="14.25" style="18"/>
    <col min="12289" max="12289" width="10.375" style="18" customWidth="1"/>
    <col min="12290" max="12290" width="10" style="18" customWidth="1"/>
    <col min="12291" max="12291" width="12.5" style="18" customWidth="1"/>
    <col min="12292" max="12292" width="12.75" style="18" customWidth="1"/>
    <col min="12293" max="12293" width="8.75" style="18" customWidth="1"/>
    <col min="12294" max="12294" width="12" style="18" customWidth="1"/>
    <col min="12295" max="12295" width="9.875" style="18" customWidth="1"/>
    <col min="12296" max="12296" width="12" style="18" customWidth="1"/>
    <col min="12297" max="12297" width="8.75" style="18" customWidth="1"/>
    <col min="12298" max="12298" width="12.875" style="18" customWidth="1"/>
    <col min="12299" max="12544" width="14.25" style="18"/>
    <col min="12545" max="12545" width="10.375" style="18" customWidth="1"/>
    <col min="12546" max="12546" width="10" style="18" customWidth="1"/>
    <col min="12547" max="12547" width="12.5" style="18" customWidth="1"/>
    <col min="12548" max="12548" width="12.75" style="18" customWidth="1"/>
    <col min="12549" max="12549" width="8.75" style="18" customWidth="1"/>
    <col min="12550" max="12550" width="12" style="18" customWidth="1"/>
    <col min="12551" max="12551" width="9.875" style="18" customWidth="1"/>
    <col min="12552" max="12552" width="12" style="18" customWidth="1"/>
    <col min="12553" max="12553" width="8.75" style="18" customWidth="1"/>
    <col min="12554" max="12554" width="12.875" style="18" customWidth="1"/>
    <col min="12555" max="12800" width="14.25" style="18"/>
    <col min="12801" max="12801" width="10.375" style="18" customWidth="1"/>
    <col min="12802" max="12802" width="10" style="18" customWidth="1"/>
    <col min="12803" max="12803" width="12.5" style="18" customWidth="1"/>
    <col min="12804" max="12804" width="12.75" style="18" customWidth="1"/>
    <col min="12805" max="12805" width="8.75" style="18" customWidth="1"/>
    <col min="12806" max="12806" width="12" style="18" customWidth="1"/>
    <col min="12807" max="12807" width="9.875" style="18" customWidth="1"/>
    <col min="12808" max="12808" width="12" style="18" customWidth="1"/>
    <col min="12809" max="12809" width="8.75" style="18" customWidth="1"/>
    <col min="12810" max="12810" width="12.875" style="18" customWidth="1"/>
    <col min="12811" max="13056" width="14.25" style="18"/>
    <col min="13057" max="13057" width="10.375" style="18" customWidth="1"/>
    <col min="13058" max="13058" width="10" style="18" customWidth="1"/>
    <col min="13059" max="13059" width="12.5" style="18" customWidth="1"/>
    <col min="13060" max="13060" width="12.75" style="18" customWidth="1"/>
    <col min="13061" max="13061" width="8.75" style="18" customWidth="1"/>
    <col min="13062" max="13062" width="12" style="18" customWidth="1"/>
    <col min="13063" max="13063" width="9.875" style="18" customWidth="1"/>
    <col min="13064" max="13064" width="12" style="18" customWidth="1"/>
    <col min="13065" max="13065" width="8.75" style="18" customWidth="1"/>
    <col min="13066" max="13066" width="12.875" style="18" customWidth="1"/>
    <col min="13067" max="13312" width="14.25" style="18"/>
    <col min="13313" max="13313" width="10.375" style="18" customWidth="1"/>
    <col min="13314" max="13314" width="10" style="18" customWidth="1"/>
    <col min="13315" max="13315" width="12.5" style="18" customWidth="1"/>
    <col min="13316" max="13316" width="12.75" style="18" customWidth="1"/>
    <col min="13317" max="13317" width="8.75" style="18" customWidth="1"/>
    <col min="13318" max="13318" width="12" style="18" customWidth="1"/>
    <col min="13319" max="13319" width="9.875" style="18" customWidth="1"/>
    <col min="13320" max="13320" width="12" style="18" customWidth="1"/>
    <col min="13321" max="13321" width="8.75" style="18" customWidth="1"/>
    <col min="13322" max="13322" width="12.875" style="18" customWidth="1"/>
    <col min="13323" max="13568" width="14.25" style="18"/>
    <col min="13569" max="13569" width="10.375" style="18" customWidth="1"/>
    <col min="13570" max="13570" width="10" style="18" customWidth="1"/>
    <col min="13571" max="13571" width="12.5" style="18" customWidth="1"/>
    <col min="13572" max="13572" width="12.75" style="18" customWidth="1"/>
    <col min="13573" max="13573" width="8.75" style="18" customWidth="1"/>
    <col min="13574" max="13574" width="12" style="18" customWidth="1"/>
    <col min="13575" max="13575" width="9.875" style="18" customWidth="1"/>
    <col min="13576" max="13576" width="12" style="18" customWidth="1"/>
    <col min="13577" max="13577" width="8.75" style="18" customWidth="1"/>
    <col min="13578" max="13578" width="12.875" style="18" customWidth="1"/>
    <col min="13579" max="13824" width="14.25" style="18"/>
    <col min="13825" max="13825" width="10.375" style="18" customWidth="1"/>
    <col min="13826" max="13826" width="10" style="18" customWidth="1"/>
    <col min="13827" max="13827" width="12.5" style="18" customWidth="1"/>
    <col min="13828" max="13828" width="12.75" style="18" customWidth="1"/>
    <col min="13829" max="13829" width="8.75" style="18" customWidth="1"/>
    <col min="13830" max="13830" width="12" style="18" customWidth="1"/>
    <col min="13831" max="13831" width="9.875" style="18" customWidth="1"/>
    <col min="13832" max="13832" width="12" style="18" customWidth="1"/>
    <col min="13833" max="13833" width="8.75" style="18" customWidth="1"/>
    <col min="13834" max="13834" width="12.875" style="18" customWidth="1"/>
    <col min="13835" max="14080" width="14.25" style="18"/>
    <col min="14081" max="14081" width="10.375" style="18" customWidth="1"/>
    <col min="14082" max="14082" width="10" style="18" customWidth="1"/>
    <col min="14083" max="14083" width="12.5" style="18" customWidth="1"/>
    <col min="14084" max="14084" width="12.75" style="18" customWidth="1"/>
    <col min="14085" max="14085" width="8.75" style="18" customWidth="1"/>
    <col min="14086" max="14086" width="12" style="18" customWidth="1"/>
    <col min="14087" max="14087" width="9.875" style="18" customWidth="1"/>
    <col min="14088" max="14088" width="12" style="18" customWidth="1"/>
    <col min="14089" max="14089" width="8.75" style="18" customWidth="1"/>
    <col min="14090" max="14090" width="12.875" style="18" customWidth="1"/>
    <col min="14091" max="14336" width="14.25" style="18"/>
    <col min="14337" max="14337" width="10.375" style="18" customWidth="1"/>
    <col min="14338" max="14338" width="10" style="18" customWidth="1"/>
    <col min="14339" max="14339" width="12.5" style="18" customWidth="1"/>
    <col min="14340" max="14340" width="12.75" style="18" customWidth="1"/>
    <col min="14341" max="14341" width="8.75" style="18" customWidth="1"/>
    <col min="14342" max="14342" width="12" style="18" customWidth="1"/>
    <col min="14343" max="14343" width="9.875" style="18" customWidth="1"/>
    <col min="14344" max="14344" width="12" style="18" customWidth="1"/>
    <col min="14345" max="14345" width="8.75" style="18" customWidth="1"/>
    <col min="14346" max="14346" width="12.875" style="18" customWidth="1"/>
    <col min="14347" max="14592" width="14.25" style="18"/>
    <col min="14593" max="14593" width="10.375" style="18" customWidth="1"/>
    <col min="14594" max="14594" width="10" style="18" customWidth="1"/>
    <col min="14595" max="14595" width="12.5" style="18" customWidth="1"/>
    <col min="14596" max="14596" width="12.75" style="18" customWidth="1"/>
    <col min="14597" max="14597" width="8.75" style="18" customWidth="1"/>
    <col min="14598" max="14598" width="12" style="18" customWidth="1"/>
    <col min="14599" max="14599" width="9.875" style="18" customWidth="1"/>
    <col min="14600" max="14600" width="12" style="18" customWidth="1"/>
    <col min="14601" max="14601" width="8.75" style="18" customWidth="1"/>
    <col min="14602" max="14602" width="12.875" style="18" customWidth="1"/>
    <col min="14603" max="14848" width="14.25" style="18"/>
    <col min="14849" max="14849" width="10.375" style="18" customWidth="1"/>
    <col min="14850" max="14850" width="10" style="18" customWidth="1"/>
    <col min="14851" max="14851" width="12.5" style="18" customWidth="1"/>
    <col min="14852" max="14852" width="12.75" style="18" customWidth="1"/>
    <col min="14853" max="14853" width="8.75" style="18" customWidth="1"/>
    <col min="14854" max="14854" width="12" style="18" customWidth="1"/>
    <col min="14855" max="14855" width="9.875" style="18" customWidth="1"/>
    <col min="14856" max="14856" width="12" style="18" customWidth="1"/>
    <col min="14857" max="14857" width="8.75" style="18" customWidth="1"/>
    <col min="14858" max="14858" width="12.875" style="18" customWidth="1"/>
    <col min="14859" max="15104" width="14.25" style="18"/>
    <col min="15105" max="15105" width="10.375" style="18" customWidth="1"/>
    <col min="15106" max="15106" width="10" style="18" customWidth="1"/>
    <col min="15107" max="15107" width="12.5" style="18" customWidth="1"/>
    <col min="15108" max="15108" width="12.75" style="18" customWidth="1"/>
    <col min="15109" max="15109" width="8.75" style="18" customWidth="1"/>
    <col min="15110" max="15110" width="12" style="18" customWidth="1"/>
    <col min="15111" max="15111" width="9.875" style="18" customWidth="1"/>
    <col min="15112" max="15112" width="12" style="18" customWidth="1"/>
    <col min="15113" max="15113" width="8.75" style="18" customWidth="1"/>
    <col min="15114" max="15114" width="12.875" style="18" customWidth="1"/>
    <col min="15115" max="15360" width="14.25" style="18"/>
    <col min="15361" max="15361" width="10.375" style="18" customWidth="1"/>
    <col min="15362" max="15362" width="10" style="18" customWidth="1"/>
    <col min="15363" max="15363" width="12.5" style="18" customWidth="1"/>
    <col min="15364" max="15364" width="12.75" style="18" customWidth="1"/>
    <col min="15365" max="15365" width="8.75" style="18" customWidth="1"/>
    <col min="15366" max="15366" width="12" style="18" customWidth="1"/>
    <col min="15367" max="15367" width="9.875" style="18" customWidth="1"/>
    <col min="15368" max="15368" width="12" style="18" customWidth="1"/>
    <col min="15369" max="15369" width="8.75" style="18" customWidth="1"/>
    <col min="15370" max="15370" width="12.875" style="18" customWidth="1"/>
    <col min="15371" max="15616" width="14.25" style="18"/>
    <col min="15617" max="15617" width="10.375" style="18" customWidth="1"/>
    <col min="15618" max="15618" width="10" style="18" customWidth="1"/>
    <col min="15619" max="15619" width="12.5" style="18" customWidth="1"/>
    <col min="15620" max="15620" width="12.75" style="18" customWidth="1"/>
    <col min="15621" max="15621" width="8.75" style="18" customWidth="1"/>
    <col min="15622" max="15622" width="12" style="18" customWidth="1"/>
    <col min="15623" max="15623" width="9.875" style="18" customWidth="1"/>
    <col min="15624" max="15624" width="12" style="18" customWidth="1"/>
    <col min="15625" max="15625" width="8.75" style="18" customWidth="1"/>
    <col min="15626" max="15626" width="12.875" style="18" customWidth="1"/>
    <col min="15627" max="15872" width="14.25" style="18"/>
    <col min="15873" max="15873" width="10.375" style="18" customWidth="1"/>
    <col min="15874" max="15874" width="10" style="18" customWidth="1"/>
    <col min="15875" max="15875" width="12.5" style="18" customWidth="1"/>
    <col min="15876" max="15876" width="12.75" style="18" customWidth="1"/>
    <col min="15877" max="15877" width="8.75" style="18" customWidth="1"/>
    <col min="15878" max="15878" width="12" style="18" customWidth="1"/>
    <col min="15879" max="15879" width="9.875" style="18" customWidth="1"/>
    <col min="15880" max="15880" width="12" style="18" customWidth="1"/>
    <col min="15881" max="15881" width="8.75" style="18" customWidth="1"/>
    <col min="15882" max="15882" width="12.875" style="18" customWidth="1"/>
    <col min="15883" max="16128" width="14.25" style="18"/>
    <col min="16129" max="16129" width="10.375" style="18" customWidth="1"/>
    <col min="16130" max="16130" width="10" style="18" customWidth="1"/>
    <col min="16131" max="16131" width="12.5" style="18" customWidth="1"/>
    <col min="16132" max="16132" width="12.75" style="18" customWidth="1"/>
    <col min="16133" max="16133" width="8.75" style="18" customWidth="1"/>
    <col min="16134" max="16134" width="12" style="18" customWidth="1"/>
    <col min="16135" max="16135" width="9.875" style="18" customWidth="1"/>
    <col min="16136" max="16136" width="12" style="18" customWidth="1"/>
    <col min="16137" max="16137" width="8.75" style="18" customWidth="1"/>
    <col min="16138" max="16138" width="12.875" style="18" customWidth="1"/>
    <col min="16139" max="16384" width="14.25" style="18"/>
  </cols>
  <sheetData>
    <row r="1" spans="1:10" ht="29.25" customHeight="1">
      <c r="A1" s="816" t="s">
        <v>82</v>
      </c>
      <c r="B1" s="817"/>
      <c r="C1" s="817"/>
      <c r="D1" s="817"/>
      <c r="E1" s="817"/>
      <c r="F1" s="817"/>
      <c r="G1" s="817"/>
      <c r="H1" s="817"/>
      <c r="I1" s="817"/>
      <c r="J1" s="818"/>
    </row>
    <row r="2" spans="1:10" ht="29.25" customHeight="1">
      <c r="A2" s="819" t="s">
        <v>83</v>
      </c>
      <c r="B2" s="819"/>
      <c r="C2" s="819" t="s">
        <v>84</v>
      </c>
      <c r="D2" s="819"/>
      <c r="E2" s="819" t="s">
        <v>85</v>
      </c>
      <c r="F2" s="819"/>
      <c r="G2" s="819" t="s">
        <v>86</v>
      </c>
      <c r="H2" s="819"/>
      <c r="I2" s="819" t="s">
        <v>87</v>
      </c>
      <c r="J2" s="819"/>
    </row>
    <row r="3" spans="1:10" ht="29.25" customHeight="1">
      <c r="A3" s="97" t="s">
        <v>88</v>
      </c>
      <c r="B3" s="97" t="s">
        <v>89</v>
      </c>
      <c r="C3" s="97" t="s">
        <v>88</v>
      </c>
      <c r="D3" s="97" t="s">
        <v>89</v>
      </c>
      <c r="E3" s="97" t="s">
        <v>88</v>
      </c>
      <c r="F3" s="97" t="s">
        <v>89</v>
      </c>
      <c r="G3" s="97" t="s">
        <v>88</v>
      </c>
      <c r="H3" s="97" t="s">
        <v>89</v>
      </c>
      <c r="I3" s="97" t="s">
        <v>88</v>
      </c>
      <c r="J3" s="97" t="s">
        <v>89</v>
      </c>
    </row>
    <row r="4" spans="1:10" ht="15.75" customHeight="1">
      <c r="A4" s="19" t="s">
        <v>90</v>
      </c>
      <c r="B4" s="19" t="s">
        <v>91</v>
      </c>
      <c r="C4" s="19" t="s">
        <v>92</v>
      </c>
      <c r="D4" s="19" t="s">
        <v>93</v>
      </c>
      <c r="E4" s="19" t="s">
        <v>69</v>
      </c>
      <c r="F4" s="19" t="s">
        <v>94</v>
      </c>
      <c r="G4" s="19" t="s">
        <v>69</v>
      </c>
      <c r="H4" s="19" t="s">
        <v>95</v>
      </c>
      <c r="I4" s="19" t="s">
        <v>72</v>
      </c>
      <c r="J4" s="19" t="s">
        <v>96</v>
      </c>
    </row>
    <row r="5" spans="1:10" ht="15.75" customHeight="1">
      <c r="A5" s="19" t="s">
        <v>97</v>
      </c>
      <c r="B5" s="19"/>
      <c r="C5" s="19" t="s">
        <v>98</v>
      </c>
      <c r="D5" s="19"/>
      <c r="E5" s="19"/>
      <c r="F5" s="19" t="s">
        <v>99</v>
      </c>
      <c r="G5" s="19"/>
      <c r="H5" s="19"/>
      <c r="I5" s="19"/>
      <c r="J5" s="19"/>
    </row>
    <row r="6" spans="1:10" ht="15.75" customHeight="1">
      <c r="A6" s="19" t="s">
        <v>101</v>
      </c>
      <c r="B6" s="19"/>
      <c r="C6" s="19" t="s">
        <v>102</v>
      </c>
      <c r="D6" s="19"/>
      <c r="E6" s="19"/>
      <c r="F6" s="19" t="s">
        <v>103</v>
      </c>
      <c r="G6" s="19" t="s">
        <v>72</v>
      </c>
      <c r="H6" s="19" t="s">
        <v>100</v>
      </c>
      <c r="I6" s="21" t="s">
        <v>69</v>
      </c>
      <c r="J6" s="21" t="s">
        <v>105</v>
      </c>
    </row>
    <row r="7" spans="1:10" ht="15.75" customHeight="1">
      <c r="A7" s="19" t="s">
        <v>106</v>
      </c>
      <c r="B7" s="19"/>
      <c r="C7" s="19" t="s">
        <v>107</v>
      </c>
      <c r="D7" s="21"/>
      <c r="E7" s="22"/>
      <c r="F7" s="19" t="s">
        <v>108</v>
      </c>
      <c r="G7" s="19"/>
      <c r="H7" s="63"/>
      <c r="I7" s="21"/>
      <c r="J7" s="21" t="s">
        <v>109</v>
      </c>
    </row>
    <row r="8" spans="1:10" ht="15.75" customHeight="1">
      <c r="A8" s="19" t="s">
        <v>110</v>
      </c>
      <c r="B8" s="19"/>
      <c r="C8" s="19" t="s">
        <v>111</v>
      </c>
      <c r="D8" s="21"/>
      <c r="E8" s="22"/>
      <c r="F8" s="19" t="s">
        <v>70</v>
      </c>
      <c r="G8" s="19" t="s">
        <v>112</v>
      </c>
      <c r="H8" s="19" t="s">
        <v>43</v>
      </c>
      <c r="I8" s="21"/>
      <c r="J8" s="21" t="s">
        <v>113</v>
      </c>
    </row>
    <row r="9" spans="1:10" ht="15.75" customHeight="1">
      <c r="A9" s="19" t="s">
        <v>73</v>
      </c>
      <c r="B9" s="19" t="s">
        <v>114</v>
      </c>
      <c r="C9" s="19" t="s">
        <v>72</v>
      </c>
      <c r="D9" s="21" t="s">
        <v>115</v>
      </c>
      <c r="E9" s="23" t="s">
        <v>116</v>
      </c>
      <c r="F9" s="23" t="s">
        <v>117</v>
      </c>
      <c r="G9" s="19"/>
      <c r="H9" s="20"/>
      <c r="I9" s="19"/>
      <c r="J9" s="19"/>
    </row>
    <row r="10" spans="1:10" ht="15.75" customHeight="1">
      <c r="A10" s="19"/>
      <c r="B10" s="19" t="s">
        <v>119</v>
      </c>
      <c r="C10" s="19" t="s">
        <v>73</v>
      </c>
      <c r="D10" s="21" t="s">
        <v>120</v>
      </c>
      <c r="E10" s="23"/>
      <c r="F10" s="23" t="s">
        <v>121</v>
      </c>
      <c r="G10" s="19" t="s">
        <v>75</v>
      </c>
      <c r="H10" s="19" t="s">
        <v>118</v>
      </c>
      <c r="I10" s="19" t="s">
        <v>73</v>
      </c>
      <c r="J10" s="19" t="s">
        <v>123</v>
      </c>
    </row>
    <row r="11" spans="1:10" ht="15.75" customHeight="1">
      <c r="A11" s="19"/>
      <c r="B11" s="19" t="s">
        <v>124</v>
      </c>
      <c r="C11" s="19"/>
      <c r="D11" s="21" t="s">
        <v>125</v>
      </c>
      <c r="E11" s="23" t="s">
        <v>126</v>
      </c>
      <c r="F11" s="23"/>
      <c r="G11" s="19"/>
      <c r="H11" s="19"/>
      <c r="I11" s="19"/>
      <c r="J11" s="19" t="s">
        <v>128</v>
      </c>
    </row>
    <row r="12" spans="1:10" ht="15.75" customHeight="1">
      <c r="A12" s="19"/>
      <c r="B12" s="19" t="s">
        <v>129</v>
      </c>
      <c r="C12" s="19"/>
      <c r="D12" s="21" t="s">
        <v>130</v>
      </c>
      <c r="E12" s="19" t="s">
        <v>72</v>
      </c>
      <c r="F12" s="19" t="s">
        <v>131</v>
      </c>
      <c r="G12" s="19" t="s">
        <v>76</v>
      </c>
      <c r="H12" s="19" t="s">
        <v>122</v>
      </c>
      <c r="I12" s="19"/>
      <c r="J12" s="19" t="s">
        <v>133</v>
      </c>
    </row>
    <row r="13" spans="1:10" ht="15.75" customHeight="1">
      <c r="A13" s="19" t="s">
        <v>134</v>
      </c>
      <c r="B13" s="19"/>
      <c r="C13" s="19" t="s">
        <v>135</v>
      </c>
      <c r="D13" s="21"/>
      <c r="E13" s="19"/>
      <c r="F13" s="19" t="s">
        <v>136</v>
      </c>
      <c r="G13" s="19"/>
      <c r="H13" s="21" t="s">
        <v>127</v>
      </c>
      <c r="I13" s="19"/>
      <c r="J13" s="19" t="s">
        <v>138</v>
      </c>
    </row>
    <row r="14" spans="1:10" ht="15.75" customHeight="1">
      <c r="A14" s="19"/>
      <c r="B14" s="19"/>
      <c r="C14" s="19"/>
      <c r="D14" s="21"/>
      <c r="E14" s="19"/>
      <c r="F14" s="19" t="s">
        <v>104</v>
      </c>
      <c r="G14" s="19"/>
      <c r="H14" s="21"/>
      <c r="I14" s="161" t="s">
        <v>143</v>
      </c>
      <c r="J14" s="161">
        <v>3</v>
      </c>
    </row>
    <row r="15" spans="1:10" ht="15.75" customHeight="1">
      <c r="A15" s="19" t="s">
        <v>139</v>
      </c>
      <c r="B15" s="19"/>
      <c r="C15" s="19" t="s">
        <v>74</v>
      </c>
      <c r="D15" s="21" t="s">
        <v>140</v>
      </c>
      <c r="E15" s="19"/>
      <c r="F15" s="19"/>
      <c r="G15" s="19" t="s">
        <v>77</v>
      </c>
      <c r="H15" s="21" t="s">
        <v>132</v>
      </c>
      <c r="I15" s="19" t="s">
        <v>75</v>
      </c>
      <c r="J15" s="24">
        <v>2</v>
      </c>
    </row>
    <row r="16" spans="1:10" ht="15.75" customHeight="1">
      <c r="A16" s="19"/>
      <c r="B16" s="19"/>
      <c r="C16" s="19" t="s">
        <v>144</v>
      </c>
      <c r="D16" s="21"/>
      <c r="E16" s="19" t="s">
        <v>73</v>
      </c>
      <c r="F16" s="19" t="s">
        <v>141</v>
      </c>
      <c r="G16" s="19"/>
      <c r="H16" s="21" t="s">
        <v>137</v>
      </c>
      <c r="I16" s="19"/>
      <c r="J16" s="19"/>
    </row>
    <row r="17" spans="1:10" ht="15.75" customHeight="1">
      <c r="A17" s="19" t="s">
        <v>143</v>
      </c>
      <c r="B17" s="19"/>
      <c r="C17" s="19" t="s">
        <v>148</v>
      </c>
      <c r="D17" s="19"/>
      <c r="E17" s="19"/>
      <c r="F17" s="19" t="s">
        <v>145</v>
      </c>
      <c r="G17" s="19"/>
      <c r="H17" s="19" t="s">
        <v>142</v>
      </c>
      <c r="I17" s="19" t="s">
        <v>76</v>
      </c>
      <c r="J17" s="19" t="s">
        <v>152</v>
      </c>
    </row>
    <row r="18" spans="1:10" ht="15.75" customHeight="1">
      <c r="A18" s="19"/>
      <c r="B18" s="19"/>
      <c r="C18" s="19" t="s">
        <v>151</v>
      </c>
      <c r="D18" s="19"/>
      <c r="E18" s="19"/>
      <c r="F18" s="19" t="s">
        <v>258</v>
      </c>
      <c r="G18" s="19"/>
      <c r="H18" s="19" t="s">
        <v>146</v>
      </c>
      <c r="I18" s="19"/>
      <c r="J18" s="19" t="s">
        <v>156</v>
      </c>
    </row>
    <row r="19" spans="1:10" ht="15.75" customHeight="1">
      <c r="A19" s="19" t="s">
        <v>77</v>
      </c>
      <c r="B19" s="19" t="s">
        <v>147</v>
      </c>
      <c r="C19" s="19" t="s">
        <v>154</v>
      </c>
      <c r="D19" s="19"/>
      <c r="E19" s="19"/>
      <c r="F19" s="19" t="s">
        <v>250</v>
      </c>
      <c r="G19" s="19"/>
      <c r="H19" s="19" t="s">
        <v>149</v>
      </c>
      <c r="I19" s="19"/>
      <c r="J19" s="19"/>
    </row>
    <row r="20" spans="1:10" ht="15.75" customHeight="1">
      <c r="A20" s="19"/>
      <c r="B20" s="19" t="s">
        <v>150</v>
      </c>
      <c r="C20" s="19" t="s">
        <v>75</v>
      </c>
      <c r="D20" s="19" t="s">
        <v>158</v>
      </c>
      <c r="E20" s="19" t="s">
        <v>80</v>
      </c>
      <c r="F20" s="19" t="s">
        <v>287</v>
      </c>
      <c r="G20" s="19"/>
      <c r="H20" s="62"/>
      <c r="I20" s="19" t="s">
        <v>77</v>
      </c>
      <c r="J20" s="19" t="s">
        <v>164</v>
      </c>
    </row>
    <row r="21" spans="1:10" ht="15.75" customHeight="1">
      <c r="A21" s="19"/>
      <c r="B21" s="19"/>
      <c r="C21" s="19"/>
      <c r="D21" s="19" t="s">
        <v>161</v>
      </c>
      <c r="E21" s="19" t="s">
        <v>74</v>
      </c>
      <c r="F21" s="19" t="s">
        <v>257</v>
      </c>
      <c r="G21" s="19" t="s">
        <v>78</v>
      </c>
      <c r="H21" s="19" t="s">
        <v>155</v>
      </c>
      <c r="I21" s="19"/>
      <c r="J21" s="19" t="s">
        <v>167</v>
      </c>
    </row>
    <row r="22" spans="1:10" ht="15.75" customHeight="1">
      <c r="A22" s="19" t="s">
        <v>153</v>
      </c>
      <c r="B22" s="19"/>
      <c r="C22" s="19" t="s">
        <v>165</v>
      </c>
      <c r="D22" s="19"/>
      <c r="E22" s="19"/>
      <c r="F22" s="19" t="s">
        <v>162</v>
      </c>
      <c r="G22" s="26"/>
      <c r="H22" s="19" t="s">
        <v>159</v>
      </c>
      <c r="I22" s="19"/>
      <c r="J22" s="19" t="s">
        <v>170</v>
      </c>
    </row>
    <row r="23" spans="1:10" ht="15.75" customHeight="1">
      <c r="A23" s="19"/>
      <c r="B23" s="19"/>
      <c r="C23" s="19" t="s">
        <v>76</v>
      </c>
      <c r="D23" s="19" t="s">
        <v>168</v>
      </c>
      <c r="E23" s="19"/>
      <c r="F23" s="19" t="s">
        <v>166</v>
      </c>
      <c r="G23" s="19"/>
      <c r="H23" s="19"/>
      <c r="I23" s="19"/>
      <c r="J23" s="19" t="s">
        <v>173</v>
      </c>
    </row>
    <row r="24" spans="1:10" ht="15.75" customHeight="1">
      <c r="A24" s="19" t="s">
        <v>157</v>
      </c>
      <c r="B24" s="19"/>
      <c r="C24" s="26"/>
      <c r="D24" s="19"/>
      <c r="E24" s="19"/>
      <c r="F24" s="19" t="s">
        <v>169</v>
      </c>
      <c r="G24" s="19" t="s">
        <v>79</v>
      </c>
      <c r="H24" s="19" t="s">
        <v>163</v>
      </c>
      <c r="I24" s="19"/>
      <c r="J24" s="19"/>
    </row>
    <row r="25" spans="1:10" ht="15.75" customHeight="1">
      <c r="A25" s="19"/>
      <c r="B25" s="19"/>
      <c r="C25" s="19" t="s">
        <v>77</v>
      </c>
      <c r="D25" s="19" t="s">
        <v>174</v>
      </c>
      <c r="E25" s="19"/>
      <c r="F25" s="19" t="s">
        <v>172</v>
      </c>
      <c r="G25" s="19"/>
      <c r="H25" s="19"/>
      <c r="I25" s="19" t="s">
        <v>78</v>
      </c>
      <c r="J25" s="19" t="s">
        <v>334</v>
      </c>
    </row>
    <row r="26" spans="1:10" ht="15.75" customHeight="1">
      <c r="A26" s="19" t="s">
        <v>79</v>
      </c>
      <c r="B26" s="19" t="s">
        <v>160</v>
      </c>
      <c r="C26" s="19"/>
      <c r="D26" s="19" t="s">
        <v>176</v>
      </c>
      <c r="E26" s="19"/>
      <c r="F26" s="19" t="s">
        <v>175</v>
      </c>
      <c r="G26" s="19"/>
      <c r="H26" s="19"/>
      <c r="I26" s="19"/>
      <c r="J26" s="19" t="s">
        <v>177</v>
      </c>
    </row>
    <row r="27" spans="1:10" ht="15.75" customHeight="1">
      <c r="A27" s="19"/>
      <c r="B27" s="19"/>
      <c r="C27" s="19" t="s">
        <v>178</v>
      </c>
      <c r="D27" s="19" t="s">
        <v>179</v>
      </c>
      <c r="E27" s="23" t="s">
        <v>81</v>
      </c>
      <c r="F27" s="23"/>
      <c r="G27" s="19"/>
      <c r="H27" s="19"/>
      <c r="I27" s="19"/>
      <c r="J27" s="19" t="s">
        <v>180</v>
      </c>
    </row>
    <row r="28" spans="1:10" ht="15.75" customHeight="1">
      <c r="A28" s="19"/>
      <c r="B28" s="19"/>
      <c r="C28" s="19"/>
      <c r="D28" s="19" t="s">
        <v>181</v>
      </c>
      <c r="E28" s="19" t="s">
        <v>75</v>
      </c>
      <c r="F28" s="24">
        <v>3</v>
      </c>
      <c r="G28" s="25"/>
      <c r="H28" s="27"/>
      <c r="I28" s="19"/>
      <c r="J28" s="19" t="s">
        <v>183</v>
      </c>
    </row>
    <row r="29" spans="1:10" ht="15.75" customHeight="1">
      <c r="A29" s="19"/>
      <c r="B29" s="19"/>
      <c r="C29" s="19"/>
      <c r="D29" s="19" t="s">
        <v>184</v>
      </c>
      <c r="E29" s="19"/>
      <c r="F29" s="21" t="s">
        <v>182</v>
      </c>
      <c r="G29" s="25"/>
      <c r="H29" s="27"/>
      <c r="I29" s="19"/>
      <c r="J29" s="63" t="s">
        <v>395</v>
      </c>
    </row>
    <row r="30" spans="1:10" ht="15.75" customHeight="1">
      <c r="A30" s="19"/>
      <c r="B30" s="19"/>
      <c r="C30" s="19" t="s">
        <v>186</v>
      </c>
      <c r="D30" s="19"/>
      <c r="E30" s="19"/>
      <c r="F30" s="19" t="s">
        <v>185</v>
      </c>
      <c r="G30" s="26"/>
      <c r="H30" s="28"/>
      <c r="I30" s="19"/>
      <c r="J30" s="19"/>
    </row>
    <row r="31" spans="1:10" ht="15.75" customHeight="1">
      <c r="A31" s="19"/>
      <c r="B31" s="19"/>
      <c r="C31" s="19" t="s">
        <v>189</v>
      </c>
      <c r="D31" s="19"/>
      <c r="E31" s="19"/>
      <c r="F31" s="19" t="s">
        <v>187</v>
      </c>
      <c r="G31" s="26"/>
      <c r="H31" s="28"/>
      <c r="I31" s="19" t="s">
        <v>79</v>
      </c>
      <c r="J31" s="19" t="s">
        <v>188</v>
      </c>
    </row>
    <row r="32" spans="1:10" ht="15.75" customHeight="1">
      <c r="A32" s="19"/>
      <c r="B32" s="19"/>
      <c r="C32" s="19" t="s">
        <v>192</v>
      </c>
      <c r="D32" s="19"/>
      <c r="E32" s="19"/>
      <c r="F32" s="19" t="s">
        <v>190</v>
      </c>
      <c r="G32" s="26"/>
      <c r="H32" s="28"/>
      <c r="I32" s="19"/>
      <c r="J32" s="19" t="s">
        <v>191</v>
      </c>
    </row>
    <row r="33" spans="1:10" ht="15.75" customHeight="1">
      <c r="A33" s="19"/>
      <c r="B33" s="19"/>
      <c r="C33" s="19" t="s">
        <v>195</v>
      </c>
      <c r="D33" s="19" t="s">
        <v>196</v>
      </c>
      <c r="E33" s="19"/>
      <c r="F33" s="19" t="s">
        <v>193</v>
      </c>
      <c r="G33" s="26"/>
      <c r="H33" s="28"/>
      <c r="I33" s="19"/>
      <c r="J33" s="19" t="s">
        <v>194</v>
      </c>
    </row>
    <row r="34" spans="1:10" ht="15.75" customHeight="1">
      <c r="A34" s="19"/>
      <c r="B34" s="19"/>
      <c r="C34" s="19" t="s">
        <v>79</v>
      </c>
      <c r="D34" s="19" t="s">
        <v>198</v>
      </c>
      <c r="E34" s="19" t="s">
        <v>76</v>
      </c>
      <c r="F34" s="19" t="s">
        <v>197</v>
      </c>
      <c r="G34" s="26"/>
      <c r="H34" s="28"/>
      <c r="I34" s="19"/>
      <c r="J34" s="19"/>
    </row>
    <row r="35" spans="1:10" ht="15.75" customHeight="1">
      <c r="A35" s="19"/>
      <c r="B35" s="19"/>
      <c r="C35" s="19"/>
      <c r="D35" s="19" t="s">
        <v>201</v>
      </c>
      <c r="E35" s="19"/>
      <c r="F35" s="19" t="s">
        <v>199</v>
      </c>
      <c r="G35" s="26"/>
      <c r="H35" s="28"/>
      <c r="I35" s="23" t="s">
        <v>116</v>
      </c>
      <c r="J35" s="23" t="s">
        <v>200</v>
      </c>
    </row>
    <row r="36" spans="1:10" ht="15.75" customHeight="1">
      <c r="A36" s="19"/>
      <c r="B36" s="19"/>
      <c r="C36" s="19"/>
      <c r="D36" s="19" t="s">
        <v>203</v>
      </c>
      <c r="E36" s="19"/>
      <c r="F36" s="19" t="s">
        <v>171</v>
      </c>
      <c r="G36" s="26"/>
      <c r="H36" s="28"/>
      <c r="I36" s="19"/>
      <c r="J36" s="19"/>
    </row>
    <row r="37" spans="1:10" ht="15.75" customHeight="1">
      <c r="A37" s="19"/>
      <c r="B37" s="19"/>
      <c r="C37" s="19"/>
      <c r="D37" s="19" t="s">
        <v>205</v>
      </c>
      <c r="E37" s="19" t="s">
        <v>77</v>
      </c>
      <c r="F37" s="19" t="s">
        <v>202</v>
      </c>
      <c r="G37" s="26"/>
      <c r="H37" s="28"/>
      <c r="I37" s="19"/>
      <c r="J37" s="19"/>
    </row>
    <row r="38" spans="1:10" ht="15.75" customHeight="1">
      <c r="A38" s="19"/>
      <c r="B38" s="19"/>
      <c r="C38" s="19"/>
      <c r="D38" s="19" t="s">
        <v>207</v>
      </c>
      <c r="E38" s="19"/>
      <c r="F38" s="19" t="s">
        <v>204</v>
      </c>
      <c r="G38" s="26"/>
      <c r="H38" s="28"/>
      <c r="I38" s="19"/>
      <c r="J38" s="19"/>
    </row>
    <row r="39" spans="1:10" ht="15.75" customHeight="1">
      <c r="A39" s="19"/>
      <c r="B39" s="19"/>
      <c r="C39" s="19"/>
      <c r="D39" s="19" t="s">
        <v>209</v>
      </c>
      <c r="E39" s="19"/>
      <c r="F39" s="19" t="s">
        <v>206</v>
      </c>
      <c r="G39" s="19"/>
      <c r="H39" s="19"/>
      <c r="I39" s="19"/>
      <c r="J39" s="19"/>
    </row>
    <row r="40" spans="1:10" ht="15.75" customHeight="1">
      <c r="A40" s="19"/>
      <c r="B40" s="19"/>
      <c r="C40" s="19"/>
      <c r="D40" s="19" t="s">
        <v>211</v>
      </c>
      <c r="E40" s="19"/>
      <c r="F40" s="19" t="s">
        <v>208</v>
      </c>
      <c r="G40" s="19"/>
      <c r="H40" s="19"/>
      <c r="I40" s="19"/>
      <c r="J40" s="19"/>
    </row>
    <row r="41" spans="1:10" ht="15.75" customHeight="1">
      <c r="A41" s="19"/>
      <c r="B41" s="19"/>
      <c r="C41" s="19"/>
      <c r="D41" s="19" t="s">
        <v>213</v>
      </c>
      <c r="E41" s="23" t="s">
        <v>178</v>
      </c>
      <c r="F41" s="23" t="s">
        <v>210</v>
      </c>
      <c r="G41" s="19"/>
      <c r="H41" s="19"/>
      <c r="I41" s="19"/>
      <c r="J41" s="19"/>
    </row>
    <row r="42" spans="1:10" ht="15.75" customHeight="1">
      <c r="A42" s="19"/>
      <c r="B42" s="19"/>
      <c r="C42" s="19"/>
      <c r="D42" s="19" t="s">
        <v>215</v>
      </c>
      <c r="E42" s="23"/>
      <c r="F42" s="23" t="s">
        <v>212</v>
      </c>
      <c r="G42" s="19"/>
      <c r="H42" s="19"/>
      <c r="I42" s="19"/>
      <c r="J42" s="19"/>
    </row>
    <row r="43" spans="1:10" ht="15.75" customHeight="1">
      <c r="A43" s="19"/>
      <c r="B43" s="19"/>
      <c r="C43" s="19"/>
      <c r="D43" s="19" t="s">
        <v>217</v>
      </c>
      <c r="E43" s="23" t="s">
        <v>214</v>
      </c>
      <c r="F43" s="23"/>
      <c r="G43" s="19"/>
      <c r="H43" s="19"/>
      <c r="I43" s="19"/>
      <c r="J43" s="19"/>
    </row>
    <row r="44" spans="1:10" ht="15.75" customHeight="1">
      <c r="A44" s="19"/>
      <c r="B44" s="19"/>
      <c r="C44" s="19" t="s">
        <v>220</v>
      </c>
      <c r="D44" s="19"/>
      <c r="E44" s="19"/>
      <c r="F44" s="19"/>
      <c r="G44" s="29"/>
      <c r="H44" s="30" t="s">
        <v>219</v>
      </c>
      <c r="I44" s="30"/>
      <c r="J44" s="30"/>
    </row>
    <row r="45" spans="1:10" ht="15.75" customHeight="1">
      <c r="A45" s="19"/>
      <c r="B45" s="19"/>
      <c r="C45" s="19" t="s">
        <v>223</v>
      </c>
      <c r="D45" s="19"/>
      <c r="E45" s="19" t="s">
        <v>195</v>
      </c>
      <c r="F45" s="19" t="s">
        <v>286</v>
      </c>
      <c r="G45" s="29"/>
      <c r="H45" s="30" t="s">
        <v>222</v>
      </c>
      <c r="I45" s="30"/>
      <c r="J45" s="30"/>
    </row>
    <row r="46" spans="1:10" ht="15.75" customHeight="1">
      <c r="A46" s="19"/>
      <c r="B46" s="19"/>
      <c r="C46" s="19"/>
      <c r="D46" s="19"/>
      <c r="E46" s="19"/>
      <c r="F46" s="19" t="s">
        <v>216</v>
      </c>
      <c r="G46" s="19"/>
      <c r="H46" s="30" t="s">
        <v>225</v>
      </c>
      <c r="I46" s="30"/>
      <c r="J46" s="30"/>
    </row>
    <row r="47" spans="1:10" ht="15.75" customHeight="1">
      <c r="A47" s="19"/>
      <c r="B47" s="19"/>
      <c r="C47" s="19"/>
      <c r="D47" s="19"/>
      <c r="E47" s="161" t="s">
        <v>143</v>
      </c>
      <c r="F47" s="161">
        <v>6</v>
      </c>
      <c r="G47" s="19"/>
      <c r="H47" s="30" t="s">
        <v>335</v>
      </c>
      <c r="I47" s="30"/>
      <c r="J47" s="30"/>
    </row>
    <row r="48" spans="1:10" ht="15.75" customHeight="1">
      <c r="A48" s="19"/>
      <c r="B48" s="19"/>
      <c r="C48" s="19"/>
      <c r="D48" s="19"/>
      <c r="E48" s="19"/>
      <c r="F48" s="19"/>
      <c r="G48" s="19"/>
      <c r="H48" s="19"/>
      <c r="I48" s="19"/>
      <c r="J48" s="19"/>
    </row>
    <row r="49" spans="1:10" ht="15.75" customHeight="1">
      <c r="A49" s="19"/>
      <c r="B49" s="19"/>
      <c r="C49" s="19"/>
      <c r="D49" s="19"/>
      <c r="E49" s="19" t="s">
        <v>78</v>
      </c>
      <c r="F49" s="19" t="s">
        <v>218</v>
      </c>
      <c r="G49" s="19"/>
      <c r="H49" s="19"/>
      <c r="I49" s="19"/>
      <c r="J49" s="19"/>
    </row>
    <row r="50" spans="1:10" ht="15.75" customHeight="1">
      <c r="A50" s="19"/>
      <c r="B50" s="19"/>
      <c r="C50" s="19"/>
      <c r="D50" s="19"/>
      <c r="E50" s="19"/>
      <c r="F50" s="19" t="s">
        <v>221</v>
      </c>
      <c r="G50" s="19"/>
      <c r="H50" s="19"/>
      <c r="I50" s="19"/>
      <c r="J50" s="19"/>
    </row>
    <row r="51" spans="1:10" ht="15.75" customHeight="1">
      <c r="A51" s="19"/>
      <c r="B51" s="19"/>
      <c r="C51" s="19"/>
      <c r="D51" s="19"/>
      <c r="E51" s="19" t="s">
        <v>79</v>
      </c>
      <c r="F51" s="19" t="s">
        <v>224</v>
      </c>
      <c r="G51" s="19"/>
      <c r="H51" s="19"/>
      <c r="I51" s="19"/>
      <c r="J51" s="19"/>
    </row>
    <row r="52" spans="1:10" ht="15.75" customHeight="1">
      <c r="A52" s="19"/>
      <c r="B52" s="19"/>
      <c r="C52" s="19"/>
      <c r="D52" s="19"/>
      <c r="E52" s="19"/>
      <c r="F52" s="19" t="s">
        <v>226</v>
      </c>
      <c r="G52" s="19"/>
      <c r="H52" s="19"/>
      <c r="I52" s="19"/>
      <c r="J52" s="19"/>
    </row>
    <row r="53" spans="1:10" ht="15.75" customHeight="1">
      <c r="A53" s="19"/>
      <c r="B53" s="19"/>
      <c r="C53" s="19"/>
      <c r="D53" s="19"/>
      <c r="E53" s="19"/>
      <c r="F53" s="19" t="s">
        <v>227</v>
      </c>
      <c r="G53" s="19"/>
      <c r="H53" s="19"/>
      <c r="I53" s="19"/>
      <c r="J53" s="19"/>
    </row>
    <row r="54" spans="1:10" ht="15" customHeight="1">
      <c r="A54" s="19"/>
      <c r="B54" s="19"/>
      <c r="C54" s="19"/>
      <c r="D54" s="19"/>
      <c r="E54" s="19"/>
      <c r="F54" s="19" t="s">
        <v>228</v>
      </c>
      <c r="G54" s="19"/>
      <c r="H54" s="19"/>
      <c r="I54" s="19"/>
      <c r="J54" s="19"/>
    </row>
    <row r="55" spans="1:10" ht="15" customHeight="1">
      <c r="A55" s="19"/>
      <c r="B55" s="19"/>
      <c r="C55" s="19"/>
      <c r="D55" s="19"/>
      <c r="E55" s="19"/>
      <c r="F55" s="19" t="s">
        <v>229</v>
      </c>
      <c r="G55" s="19"/>
      <c r="H55" s="64"/>
      <c r="I55" s="19"/>
      <c r="J55" s="19"/>
    </row>
    <row r="56" spans="1:10" ht="15" customHeight="1">
      <c r="A56" s="19"/>
      <c r="B56" s="19"/>
      <c r="C56" s="19"/>
      <c r="D56" s="19"/>
      <c r="E56" s="19"/>
      <c r="F56" s="19" t="s">
        <v>230</v>
      </c>
      <c r="G56" s="19"/>
      <c r="H56" s="64"/>
      <c r="I56" s="19"/>
      <c r="J56" s="19"/>
    </row>
    <row r="57" spans="1:10" ht="15" customHeight="1">
      <c r="A57" s="19"/>
      <c r="B57" s="19"/>
      <c r="C57" s="19"/>
      <c r="D57" s="19"/>
      <c r="E57" s="19"/>
      <c r="F57" s="19" t="s">
        <v>231</v>
      </c>
      <c r="G57" s="19"/>
      <c r="H57" s="64"/>
      <c r="I57" s="19"/>
      <c r="J57" s="19"/>
    </row>
    <row r="58" spans="1:10" ht="15" customHeight="1">
      <c r="A58" s="19"/>
      <c r="B58" s="19"/>
      <c r="C58" s="19"/>
      <c r="D58" s="19"/>
      <c r="E58" s="19"/>
      <c r="F58" s="19" t="s">
        <v>232</v>
      </c>
      <c r="G58" s="19"/>
      <c r="H58" s="64"/>
      <c r="I58" s="19"/>
      <c r="J58" s="19"/>
    </row>
    <row r="59" spans="1:10" ht="15" customHeight="1">
      <c r="A59" s="19"/>
      <c r="B59" s="19"/>
      <c r="C59" s="19"/>
      <c r="D59" s="19"/>
      <c r="E59" s="19"/>
      <c r="F59" s="19"/>
      <c r="G59" s="19"/>
      <c r="H59" s="64"/>
      <c r="I59" s="19"/>
      <c r="J59" s="19"/>
    </row>
    <row r="60" spans="1:10" ht="15" customHeight="1">
      <c r="A60" s="31"/>
      <c r="B60" s="31"/>
      <c r="C60" s="31"/>
      <c r="D60" s="32"/>
      <c r="E60" s="33" t="s">
        <v>233</v>
      </c>
      <c r="F60" s="32"/>
      <c r="G60" s="34"/>
      <c r="H60" s="35"/>
      <c r="I60" s="34"/>
      <c r="J60" s="160" t="s">
        <v>396</v>
      </c>
    </row>
  </sheetData>
  <mergeCells count="6">
    <mergeCell ref="A1:J1"/>
    <mergeCell ref="A2:B2"/>
    <mergeCell ref="C2:D2"/>
    <mergeCell ref="E2:F2"/>
    <mergeCell ref="G2:H2"/>
    <mergeCell ref="I2:J2"/>
  </mergeCells>
  <pageMargins left="0.35433070866141736" right="0.15748031496062992" top="0.23622047244094491" bottom="0.19685039370078741" header="0.19685039370078741" footer="0.23622047244094491"/>
  <pageSetup paperSize="9" scale="8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FF99FF"/>
    <pageSetUpPr fitToPage="1"/>
  </sheetPr>
  <dimension ref="A1:J27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C24" sqref="C24:G24"/>
    </sheetView>
  </sheetViews>
  <sheetFormatPr defaultRowHeight="14.25"/>
  <cols>
    <col min="1" max="1" width="13.5" style="13" customWidth="1"/>
    <col min="2" max="2" width="24.125" style="13" customWidth="1"/>
    <col min="3" max="3" width="15" style="13" customWidth="1"/>
    <col min="4" max="4" width="15.125" style="13" customWidth="1"/>
    <col min="5" max="5" width="26.125" style="13" customWidth="1"/>
    <col min="6" max="6" width="15.75" style="13" customWidth="1"/>
    <col min="7" max="7" width="14.5" style="13" customWidth="1"/>
    <col min="8" max="8" width="11.25" style="13" customWidth="1"/>
    <col min="9" max="9" width="9.875" style="13" customWidth="1"/>
    <col min="10" max="10" width="29.625" style="13" customWidth="1"/>
    <col min="11" max="16384" width="9" style="13"/>
  </cols>
  <sheetData>
    <row r="1" spans="1:10" s="93" customFormat="1" ht="29.25" customHeight="1">
      <c r="A1" s="130"/>
      <c r="B1" s="130" t="s">
        <v>380</v>
      </c>
    </row>
    <row r="2" spans="1:10" ht="23.25" customHeight="1">
      <c r="A2" s="1000" t="s">
        <v>267</v>
      </c>
      <c r="B2" s="1001"/>
      <c r="C2" s="1002" t="s">
        <v>268</v>
      </c>
      <c r="D2" s="1002"/>
      <c r="E2" s="1002"/>
      <c r="F2" s="1002"/>
      <c r="G2" s="1002"/>
      <c r="H2" s="1002" t="s">
        <v>259</v>
      </c>
      <c r="I2" s="1002"/>
      <c r="J2" s="1000" t="s">
        <v>234</v>
      </c>
    </row>
    <row r="3" spans="1:10" ht="23.25" customHeight="1">
      <c r="A3" s="1000"/>
      <c r="B3" s="1001"/>
      <c r="C3" s="128" t="s">
        <v>269</v>
      </c>
      <c r="D3" s="128" t="s">
        <v>270</v>
      </c>
      <c r="E3" s="128" t="s">
        <v>280</v>
      </c>
      <c r="F3" s="128" t="s">
        <v>260</v>
      </c>
      <c r="G3" s="128" t="s">
        <v>279</v>
      </c>
      <c r="H3" s="128" t="s">
        <v>269</v>
      </c>
      <c r="I3" s="128" t="s">
        <v>270</v>
      </c>
      <c r="J3" s="1000"/>
    </row>
    <row r="4" spans="1:10" ht="45.75" customHeight="1">
      <c r="A4" s="1000"/>
      <c r="B4" s="149" t="s">
        <v>345</v>
      </c>
      <c r="C4" s="146" t="s">
        <v>276</v>
      </c>
      <c r="D4" s="148" t="s">
        <v>276</v>
      </c>
      <c r="E4" s="131" t="s">
        <v>328</v>
      </c>
      <c r="F4" s="148" t="s">
        <v>276</v>
      </c>
      <c r="G4" s="132" t="s">
        <v>319</v>
      </c>
      <c r="H4" s="992" t="s">
        <v>320</v>
      </c>
      <c r="I4" s="994"/>
      <c r="J4" s="133" t="s">
        <v>329</v>
      </c>
    </row>
    <row r="5" spans="1:10" ht="45.75" customHeight="1">
      <c r="A5" s="1000"/>
      <c r="B5" s="150" t="s">
        <v>340</v>
      </c>
      <c r="C5" s="982" t="s">
        <v>326</v>
      </c>
      <c r="D5" s="983"/>
      <c r="E5" s="92" t="s">
        <v>327</v>
      </c>
      <c r="F5" s="142" t="s">
        <v>276</v>
      </c>
      <c r="G5" s="126" t="s">
        <v>319</v>
      </c>
      <c r="H5" s="982" t="s">
        <v>320</v>
      </c>
      <c r="I5" s="983"/>
      <c r="J5" s="91"/>
    </row>
    <row r="6" spans="1:10" ht="22.5" customHeight="1">
      <c r="A6" s="1000"/>
      <c r="B6" s="1005" t="s">
        <v>346</v>
      </c>
      <c r="C6" s="992" t="s">
        <v>342</v>
      </c>
      <c r="D6" s="993"/>
      <c r="E6" s="993"/>
      <c r="F6" s="994"/>
      <c r="G6" s="147" t="s">
        <v>71</v>
      </c>
      <c r="H6" s="995" t="s">
        <v>71</v>
      </c>
      <c r="I6" s="996"/>
      <c r="J6" s="133" t="s">
        <v>343</v>
      </c>
    </row>
    <row r="7" spans="1:10" ht="22.5" customHeight="1">
      <c r="A7" s="1000"/>
      <c r="B7" s="1006"/>
      <c r="C7" s="992" t="s">
        <v>341</v>
      </c>
      <c r="D7" s="993"/>
      <c r="E7" s="993"/>
      <c r="F7" s="994"/>
      <c r="G7" s="147" t="s">
        <v>71</v>
      </c>
      <c r="H7" s="995" t="s">
        <v>71</v>
      </c>
      <c r="I7" s="996"/>
      <c r="J7" s="133" t="s">
        <v>344</v>
      </c>
    </row>
    <row r="8" spans="1:10" ht="27.75" customHeight="1">
      <c r="A8" s="1000"/>
      <c r="B8" s="153" t="s">
        <v>371</v>
      </c>
      <c r="C8" s="982" t="s">
        <v>373</v>
      </c>
      <c r="D8" s="986"/>
      <c r="E8" s="986"/>
      <c r="F8" s="983"/>
      <c r="G8" s="126" t="s">
        <v>319</v>
      </c>
      <c r="H8" s="982" t="s">
        <v>372</v>
      </c>
      <c r="I8" s="983"/>
      <c r="J8" s="91" t="s">
        <v>374</v>
      </c>
    </row>
    <row r="9" spans="1:10" ht="27.75" customHeight="1">
      <c r="A9" s="1000"/>
      <c r="B9" s="152" t="s">
        <v>377</v>
      </c>
      <c r="C9" s="135" t="s">
        <v>271</v>
      </c>
      <c r="D9" s="135" t="s">
        <v>271</v>
      </c>
      <c r="E9" s="135" t="s">
        <v>271</v>
      </c>
      <c r="F9" s="135" t="s">
        <v>271</v>
      </c>
      <c r="G9" s="136" t="s">
        <v>319</v>
      </c>
      <c r="H9" s="984" t="s">
        <v>359</v>
      </c>
      <c r="I9" s="985"/>
      <c r="J9" s="137" t="s">
        <v>348</v>
      </c>
    </row>
    <row r="10" spans="1:10" ht="27.75" customHeight="1">
      <c r="A10" s="1000"/>
      <c r="B10" s="153" t="s">
        <v>347</v>
      </c>
      <c r="C10" s="982" t="s">
        <v>358</v>
      </c>
      <c r="D10" s="986"/>
      <c r="E10" s="986"/>
      <c r="F10" s="983"/>
      <c r="G10" s="127" t="s">
        <v>319</v>
      </c>
      <c r="H10" s="982" t="s">
        <v>360</v>
      </c>
      <c r="I10" s="983"/>
      <c r="J10" s="91" t="s">
        <v>349</v>
      </c>
    </row>
    <row r="11" spans="1:10" ht="30" customHeight="1">
      <c r="A11" s="1000"/>
      <c r="B11" s="134" t="s">
        <v>352</v>
      </c>
      <c r="C11" s="984" t="s">
        <v>351</v>
      </c>
      <c r="D11" s="985"/>
      <c r="E11" s="135" t="s">
        <v>350</v>
      </c>
      <c r="F11" s="135" t="s">
        <v>271</v>
      </c>
      <c r="G11" s="136" t="s">
        <v>319</v>
      </c>
      <c r="H11" s="984" t="s">
        <v>359</v>
      </c>
      <c r="I11" s="985"/>
      <c r="J11" s="137" t="s">
        <v>353</v>
      </c>
    </row>
    <row r="12" spans="1:10" ht="28.5" customHeight="1">
      <c r="A12" s="1000"/>
      <c r="B12" s="153" t="s">
        <v>354</v>
      </c>
      <c r="C12" s="982" t="s">
        <v>355</v>
      </c>
      <c r="D12" s="986"/>
      <c r="E12" s="986"/>
      <c r="F12" s="983"/>
      <c r="G12" s="127" t="s">
        <v>319</v>
      </c>
      <c r="H12" s="1003" t="s">
        <v>355</v>
      </c>
      <c r="I12" s="1004"/>
      <c r="J12" s="91"/>
    </row>
    <row r="13" spans="1:10" ht="27.75" customHeight="1">
      <c r="A13" s="1000"/>
      <c r="B13" s="152" t="s">
        <v>378</v>
      </c>
      <c r="C13" s="984" t="s">
        <v>356</v>
      </c>
      <c r="D13" s="985"/>
      <c r="E13" s="135" t="s">
        <v>357</v>
      </c>
      <c r="F13" s="135" t="s">
        <v>271</v>
      </c>
      <c r="G13" s="136" t="s">
        <v>319</v>
      </c>
      <c r="H13" s="984" t="s">
        <v>359</v>
      </c>
      <c r="I13" s="985"/>
      <c r="J13" s="138" t="s">
        <v>362</v>
      </c>
    </row>
    <row r="14" spans="1:10" ht="27.75" customHeight="1">
      <c r="A14" s="1000"/>
      <c r="B14" s="151" t="s">
        <v>379</v>
      </c>
      <c r="C14" s="982" t="s">
        <v>330</v>
      </c>
      <c r="D14" s="986"/>
      <c r="E14" s="986"/>
      <c r="F14" s="983"/>
      <c r="G14" s="127" t="s">
        <v>319</v>
      </c>
      <c r="H14" s="982" t="s">
        <v>361</v>
      </c>
      <c r="I14" s="983"/>
      <c r="J14" s="91" t="s">
        <v>331</v>
      </c>
    </row>
    <row r="15" spans="1:10" ht="27.75" customHeight="1">
      <c r="A15" s="1000"/>
      <c r="B15" s="152" t="s">
        <v>363</v>
      </c>
      <c r="C15" s="984" t="s">
        <v>365</v>
      </c>
      <c r="D15" s="987"/>
      <c r="E15" s="987"/>
      <c r="F15" s="985"/>
      <c r="G15" s="145" t="s">
        <v>71</v>
      </c>
      <c r="H15" s="984" t="s">
        <v>281</v>
      </c>
      <c r="I15" s="985"/>
      <c r="J15" s="137"/>
    </row>
    <row r="16" spans="1:10" ht="27.75" customHeight="1">
      <c r="A16" s="1000"/>
      <c r="B16" s="151" t="s">
        <v>364</v>
      </c>
      <c r="C16" s="982" t="s">
        <v>366</v>
      </c>
      <c r="D16" s="986"/>
      <c r="E16" s="983"/>
      <c r="F16" s="143" t="s">
        <v>71</v>
      </c>
      <c r="G16" s="144" t="s">
        <v>71</v>
      </c>
      <c r="H16" s="982" t="s">
        <v>281</v>
      </c>
      <c r="I16" s="983"/>
      <c r="J16" s="91"/>
    </row>
    <row r="17" spans="1:10" ht="27.75" customHeight="1">
      <c r="A17" s="1000"/>
      <c r="B17" s="152" t="s">
        <v>272</v>
      </c>
      <c r="C17" s="984" t="s">
        <v>376</v>
      </c>
      <c r="D17" s="987"/>
      <c r="E17" s="987"/>
      <c r="F17" s="985"/>
      <c r="G17" s="135"/>
      <c r="H17" s="984" t="s">
        <v>323</v>
      </c>
      <c r="I17" s="985"/>
      <c r="J17" s="137" t="s">
        <v>375</v>
      </c>
    </row>
    <row r="18" spans="1:10" ht="27.75" customHeight="1">
      <c r="A18" s="1000"/>
      <c r="B18" s="151" t="s">
        <v>273</v>
      </c>
      <c r="C18" s="982" t="s">
        <v>368</v>
      </c>
      <c r="D18" s="986"/>
      <c r="E18" s="986"/>
      <c r="F18" s="983"/>
      <c r="G18" s="92"/>
      <c r="H18" s="982" t="s">
        <v>323</v>
      </c>
      <c r="I18" s="983"/>
      <c r="J18" s="91" t="s">
        <v>367</v>
      </c>
    </row>
    <row r="19" spans="1:10" ht="27.75" customHeight="1">
      <c r="A19" s="1000"/>
      <c r="B19" s="152" t="s">
        <v>274</v>
      </c>
      <c r="C19" s="984" t="s">
        <v>369</v>
      </c>
      <c r="D19" s="987"/>
      <c r="E19" s="987"/>
      <c r="F19" s="985"/>
      <c r="G19" s="135"/>
      <c r="H19" s="984" t="s">
        <v>323</v>
      </c>
      <c r="I19" s="985"/>
      <c r="J19" s="137" t="s">
        <v>370</v>
      </c>
    </row>
    <row r="20" spans="1:10" ht="27.75" customHeight="1">
      <c r="A20" s="1000"/>
      <c r="B20" s="151" t="s">
        <v>322</v>
      </c>
      <c r="C20" s="982" t="s">
        <v>368</v>
      </c>
      <c r="D20" s="986"/>
      <c r="E20" s="986"/>
      <c r="F20" s="983"/>
      <c r="G20" s="92"/>
      <c r="H20" s="982" t="s">
        <v>323</v>
      </c>
      <c r="I20" s="983"/>
      <c r="J20" s="95"/>
    </row>
    <row r="21" spans="1:10" ht="27.75" customHeight="1">
      <c r="A21" s="1000"/>
      <c r="B21" s="152" t="s">
        <v>332</v>
      </c>
      <c r="C21" s="984" t="s">
        <v>368</v>
      </c>
      <c r="D21" s="987"/>
      <c r="E21" s="987"/>
      <c r="F21" s="985"/>
      <c r="G21" s="135"/>
      <c r="H21" s="984" t="s">
        <v>323</v>
      </c>
      <c r="I21" s="985"/>
      <c r="J21" s="139"/>
    </row>
    <row r="22" spans="1:10" ht="27.75" customHeight="1">
      <c r="A22" s="128" t="s">
        <v>278</v>
      </c>
      <c r="B22" s="151" t="s">
        <v>278</v>
      </c>
      <c r="C22" s="997" t="s">
        <v>324</v>
      </c>
      <c r="D22" s="998"/>
      <c r="E22" s="998"/>
      <c r="F22" s="998"/>
      <c r="G22" s="998"/>
      <c r="H22" s="998"/>
      <c r="I22" s="999"/>
      <c r="J22" s="94" t="s">
        <v>282</v>
      </c>
    </row>
    <row r="23" spans="1:10" ht="27.75" customHeight="1">
      <c r="A23" s="154" t="s">
        <v>236</v>
      </c>
      <c r="B23" s="134" t="s">
        <v>321</v>
      </c>
      <c r="C23" s="987" t="s">
        <v>333</v>
      </c>
      <c r="D23" s="987"/>
      <c r="E23" s="987"/>
      <c r="F23" s="987"/>
      <c r="G23" s="985"/>
      <c r="H23" s="136"/>
      <c r="I23" s="136"/>
      <c r="J23" s="140"/>
    </row>
    <row r="24" spans="1:10" ht="27.75" customHeight="1">
      <c r="A24" s="128" t="s">
        <v>275</v>
      </c>
      <c r="B24" s="151" t="s">
        <v>275</v>
      </c>
      <c r="C24" s="988" t="s">
        <v>276</v>
      </c>
      <c r="D24" s="988"/>
      <c r="E24" s="988"/>
      <c r="F24" s="988"/>
      <c r="G24" s="989"/>
      <c r="H24" s="129"/>
      <c r="I24" s="129"/>
      <c r="J24" s="95"/>
    </row>
    <row r="25" spans="1:10" ht="27.75" customHeight="1">
      <c r="A25" s="154" t="s">
        <v>277</v>
      </c>
      <c r="B25" s="152" t="s">
        <v>277</v>
      </c>
      <c r="C25" s="990" t="s">
        <v>276</v>
      </c>
      <c r="D25" s="990"/>
      <c r="E25" s="990"/>
      <c r="F25" s="990"/>
      <c r="G25" s="991"/>
      <c r="H25" s="141"/>
      <c r="I25" s="141"/>
      <c r="J25" s="139"/>
    </row>
    <row r="26" spans="1:10" s="12" customFormat="1" ht="6.75" customHeight="1">
      <c r="A26" s="155"/>
      <c r="B26" s="156"/>
      <c r="C26" s="157"/>
      <c r="D26" s="157"/>
      <c r="E26" s="157"/>
      <c r="F26" s="157"/>
      <c r="G26" s="157"/>
      <c r="H26" s="158"/>
      <c r="I26" s="158"/>
      <c r="J26" s="159"/>
    </row>
    <row r="27" spans="1:10">
      <c r="A27" s="96" t="s">
        <v>325</v>
      </c>
      <c r="J27" s="125" t="s">
        <v>381</v>
      </c>
    </row>
  </sheetData>
  <mergeCells count="44">
    <mergeCell ref="A2:A21"/>
    <mergeCell ref="B2:B3"/>
    <mergeCell ref="C2:G2"/>
    <mergeCell ref="H2:I2"/>
    <mergeCell ref="J2:J3"/>
    <mergeCell ref="H4:I4"/>
    <mergeCell ref="C5:D5"/>
    <mergeCell ref="H5:I5"/>
    <mergeCell ref="H12:I12"/>
    <mergeCell ref="C8:F8"/>
    <mergeCell ref="B6:B7"/>
    <mergeCell ref="C7:F7"/>
    <mergeCell ref="H7:I7"/>
    <mergeCell ref="H8:I8"/>
    <mergeCell ref="H9:I9"/>
    <mergeCell ref="C10:F10"/>
    <mergeCell ref="C23:G23"/>
    <mergeCell ref="C24:G24"/>
    <mergeCell ref="C25:G25"/>
    <mergeCell ref="C6:F6"/>
    <mergeCell ref="H6:I6"/>
    <mergeCell ref="C17:F17"/>
    <mergeCell ref="C18:F18"/>
    <mergeCell ref="C19:F19"/>
    <mergeCell ref="C20:F20"/>
    <mergeCell ref="C21:F21"/>
    <mergeCell ref="C22:I22"/>
    <mergeCell ref="H17:I17"/>
    <mergeCell ref="H18:I18"/>
    <mergeCell ref="H19:I19"/>
    <mergeCell ref="H20:I20"/>
    <mergeCell ref="C15:F15"/>
    <mergeCell ref="H10:I10"/>
    <mergeCell ref="H11:I11"/>
    <mergeCell ref="C11:D11"/>
    <mergeCell ref="H21:I21"/>
    <mergeCell ref="C12:F12"/>
    <mergeCell ref="C13:D13"/>
    <mergeCell ref="C16:E16"/>
    <mergeCell ref="H16:I16"/>
    <mergeCell ref="H15:I15"/>
    <mergeCell ref="H13:I13"/>
    <mergeCell ref="C14:F14"/>
    <mergeCell ref="H14:I14"/>
  </mergeCells>
  <pageMargins left="0" right="0.11811023622047245" top="0.15748031496062992" bottom="0" header="0" footer="0"/>
  <pageSetup paperSize="194" scale="76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rgb="FFFFCCFF"/>
  </sheetPr>
  <dimension ref="A1:AY132"/>
  <sheetViews>
    <sheetView zoomScale="40" zoomScaleNormal="40" zoomScaleSheetLayoutView="46" workbookViewId="0">
      <selection activeCell="K55" sqref="K55"/>
    </sheetView>
  </sheetViews>
  <sheetFormatPr defaultColWidth="9" defaultRowHeight="21"/>
  <cols>
    <col min="1" max="1" width="17.875" style="8" customWidth="1"/>
    <col min="2" max="2" width="41.25" style="8" customWidth="1"/>
    <col min="3" max="3" width="30.5" style="9" customWidth="1"/>
    <col min="4" max="4" width="10.125" style="9" hidden="1" customWidth="1"/>
    <col min="5" max="5" width="11.5" style="9" hidden="1" customWidth="1"/>
    <col min="6" max="6" width="22.75" style="9" customWidth="1"/>
    <col min="7" max="7" width="27.25" style="9" customWidth="1"/>
    <col min="8" max="8" width="26.75" style="9" customWidth="1"/>
    <col min="9" max="9" width="10" style="9" hidden="1" customWidth="1"/>
    <col min="10" max="10" width="13.875" style="9" hidden="1" customWidth="1"/>
    <col min="11" max="11" width="31" style="9" customWidth="1"/>
    <col min="12" max="12" width="29.625" style="9" customWidth="1"/>
    <col min="13" max="13" width="4.125" customWidth="1"/>
    <col min="14" max="14" width="26.125" style="9" customWidth="1"/>
    <col min="15" max="15" width="45.375" style="9" customWidth="1"/>
    <col min="16" max="16" width="26.125" style="9" customWidth="1"/>
    <col min="17" max="18" width="26.125" style="9" hidden="1" customWidth="1"/>
    <col min="19" max="21" width="26.125" style="9" customWidth="1"/>
    <col min="22" max="23" width="26.125" style="9" hidden="1" customWidth="1"/>
    <col min="24" max="24" width="29.25" style="9" customWidth="1"/>
    <col min="25" max="25" width="31.375" style="9" customWidth="1"/>
    <col min="52" max="132" width="9" style="8"/>
    <col min="133" max="133" width="13.625" style="8" customWidth="1"/>
    <col min="134" max="134" width="33" style="8" bestFit="1" customWidth="1"/>
    <col min="135" max="135" width="14.25" style="8" customWidth="1"/>
    <col min="136" max="136" width="10.125" style="8" customWidth="1"/>
    <col min="137" max="137" width="11.5" style="8" customWidth="1"/>
    <col min="138" max="138" width="16.75" style="8" customWidth="1"/>
    <col min="139" max="139" width="14.375" style="8" bestFit="1" customWidth="1"/>
    <col min="140" max="140" width="18.5" style="8" customWidth="1"/>
    <col min="141" max="141" width="10" style="8" customWidth="1"/>
    <col min="142" max="142" width="13.875" style="8" bestFit="1" customWidth="1"/>
    <col min="143" max="143" width="17.625" style="8" customWidth="1"/>
    <col min="144" max="144" width="14.375" style="8" bestFit="1" customWidth="1"/>
    <col min="145" max="145" width="20.125" style="8" customWidth="1"/>
    <col min="146" max="146" width="7" style="8" customWidth="1"/>
    <col min="147" max="147" width="3.25" style="8" customWidth="1"/>
    <col min="148" max="148" width="7" style="8" customWidth="1"/>
    <col min="149" max="149" width="3.875" style="8" customWidth="1"/>
    <col min="150" max="150" width="7" style="8" customWidth="1"/>
    <col min="151" max="151" width="3.25" style="8" customWidth="1"/>
    <col min="152" max="152" width="7" style="8" customWidth="1"/>
    <col min="153" max="388" width="9" style="8"/>
    <col min="389" max="389" width="13.625" style="8" customWidth="1"/>
    <col min="390" max="390" width="33" style="8" bestFit="1" customWidth="1"/>
    <col min="391" max="391" width="14.25" style="8" customWidth="1"/>
    <col min="392" max="392" width="10.125" style="8" customWidth="1"/>
    <col min="393" max="393" width="11.5" style="8" customWidth="1"/>
    <col min="394" max="394" width="16.75" style="8" customWidth="1"/>
    <col min="395" max="395" width="14.375" style="8" bestFit="1" customWidth="1"/>
    <col min="396" max="396" width="18.5" style="8" customWidth="1"/>
    <col min="397" max="397" width="10" style="8" customWidth="1"/>
    <col min="398" max="398" width="13.875" style="8" bestFit="1" customWidth="1"/>
    <col min="399" max="399" width="17.625" style="8" customWidth="1"/>
    <col min="400" max="400" width="14.375" style="8" bestFit="1" customWidth="1"/>
    <col min="401" max="401" width="20.125" style="8" customWidth="1"/>
    <col min="402" max="402" width="7" style="8" customWidth="1"/>
    <col min="403" max="403" width="3.25" style="8" customWidth="1"/>
    <col min="404" max="404" width="7" style="8" customWidth="1"/>
    <col min="405" max="405" width="3.875" style="8" customWidth="1"/>
    <col min="406" max="406" width="7" style="8" customWidth="1"/>
    <col min="407" max="407" width="3.25" style="8" customWidth="1"/>
    <col min="408" max="408" width="7" style="8" customWidth="1"/>
    <col min="409" max="644" width="9" style="8"/>
    <col min="645" max="645" width="13.625" style="8" customWidth="1"/>
    <col min="646" max="646" width="33" style="8" bestFit="1" customWidth="1"/>
    <col min="647" max="647" width="14.25" style="8" customWidth="1"/>
    <col min="648" max="648" width="10.125" style="8" customWidth="1"/>
    <col min="649" max="649" width="11.5" style="8" customWidth="1"/>
    <col min="650" max="650" width="16.75" style="8" customWidth="1"/>
    <col min="651" max="651" width="14.375" style="8" bestFit="1" customWidth="1"/>
    <col min="652" max="652" width="18.5" style="8" customWidth="1"/>
    <col min="653" max="653" width="10" style="8" customWidth="1"/>
    <col min="654" max="654" width="13.875" style="8" bestFit="1" customWidth="1"/>
    <col min="655" max="655" width="17.625" style="8" customWidth="1"/>
    <col min="656" max="656" width="14.375" style="8" bestFit="1" customWidth="1"/>
    <col min="657" max="657" width="20.125" style="8" customWidth="1"/>
    <col min="658" max="658" width="7" style="8" customWidth="1"/>
    <col min="659" max="659" width="3.25" style="8" customWidth="1"/>
    <col min="660" max="660" width="7" style="8" customWidth="1"/>
    <col min="661" max="661" width="3.875" style="8" customWidth="1"/>
    <col min="662" max="662" width="7" style="8" customWidth="1"/>
    <col min="663" max="663" width="3.25" style="8" customWidth="1"/>
    <col min="664" max="664" width="7" style="8" customWidth="1"/>
    <col min="665" max="900" width="9" style="8"/>
    <col min="901" max="901" width="13.625" style="8" customWidth="1"/>
    <col min="902" max="902" width="33" style="8" bestFit="1" customWidth="1"/>
    <col min="903" max="903" width="14.25" style="8" customWidth="1"/>
    <col min="904" max="904" width="10.125" style="8" customWidth="1"/>
    <col min="905" max="905" width="11.5" style="8" customWidth="1"/>
    <col min="906" max="906" width="16.75" style="8" customWidth="1"/>
    <col min="907" max="907" width="14.375" style="8" bestFit="1" customWidth="1"/>
    <col min="908" max="908" width="18.5" style="8" customWidth="1"/>
    <col min="909" max="909" width="10" style="8" customWidth="1"/>
    <col min="910" max="910" width="13.875" style="8" bestFit="1" customWidth="1"/>
    <col min="911" max="911" width="17.625" style="8" customWidth="1"/>
    <col min="912" max="912" width="14.375" style="8" bestFit="1" customWidth="1"/>
    <col min="913" max="913" width="20.125" style="8" customWidth="1"/>
    <col min="914" max="914" width="7" style="8" customWidth="1"/>
    <col min="915" max="915" width="3.25" style="8" customWidth="1"/>
    <col min="916" max="916" width="7" style="8" customWidth="1"/>
    <col min="917" max="917" width="3.875" style="8" customWidth="1"/>
    <col min="918" max="918" width="7" style="8" customWidth="1"/>
    <col min="919" max="919" width="3.25" style="8" customWidth="1"/>
    <col min="920" max="920" width="7" style="8" customWidth="1"/>
    <col min="921" max="1156" width="9" style="8"/>
    <col min="1157" max="1157" width="13.625" style="8" customWidth="1"/>
    <col min="1158" max="1158" width="33" style="8" bestFit="1" customWidth="1"/>
    <col min="1159" max="1159" width="14.25" style="8" customWidth="1"/>
    <col min="1160" max="1160" width="10.125" style="8" customWidth="1"/>
    <col min="1161" max="1161" width="11.5" style="8" customWidth="1"/>
    <col min="1162" max="1162" width="16.75" style="8" customWidth="1"/>
    <col min="1163" max="1163" width="14.375" style="8" bestFit="1" customWidth="1"/>
    <col min="1164" max="1164" width="18.5" style="8" customWidth="1"/>
    <col min="1165" max="1165" width="10" style="8" customWidth="1"/>
    <col min="1166" max="1166" width="13.875" style="8" bestFit="1" customWidth="1"/>
    <col min="1167" max="1167" width="17.625" style="8" customWidth="1"/>
    <col min="1168" max="1168" width="14.375" style="8" bestFit="1" customWidth="1"/>
    <col min="1169" max="1169" width="20.125" style="8" customWidth="1"/>
    <col min="1170" max="1170" width="7" style="8" customWidth="1"/>
    <col min="1171" max="1171" width="3.25" style="8" customWidth="1"/>
    <col min="1172" max="1172" width="7" style="8" customWidth="1"/>
    <col min="1173" max="1173" width="3.875" style="8" customWidth="1"/>
    <col min="1174" max="1174" width="7" style="8" customWidth="1"/>
    <col min="1175" max="1175" width="3.25" style="8" customWidth="1"/>
    <col min="1176" max="1176" width="7" style="8" customWidth="1"/>
    <col min="1177" max="1412" width="9" style="8"/>
    <col min="1413" max="1413" width="13.625" style="8" customWidth="1"/>
    <col min="1414" max="1414" width="33" style="8" bestFit="1" customWidth="1"/>
    <col min="1415" max="1415" width="14.25" style="8" customWidth="1"/>
    <col min="1416" max="1416" width="10.125" style="8" customWidth="1"/>
    <col min="1417" max="1417" width="11.5" style="8" customWidth="1"/>
    <col min="1418" max="1418" width="16.75" style="8" customWidth="1"/>
    <col min="1419" max="1419" width="14.375" style="8" bestFit="1" customWidth="1"/>
    <col min="1420" max="1420" width="18.5" style="8" customWidth="1"/>
    <col min="1421" max="1421" width="10" style="8" customWidth="1"/>
    <col min="1422" max="1422" width="13.875" style="8" bestFit="1" customWidth="1"/>
    <col min="1423" max="1423" width="17.625" style="8" customWidth="1"/>
    <col min="1424" max="1424" width="14.375" style="8" bestFit="1" customWidth="1"/>
    <col min="1425" max="1425" width="20.125" style="8" customWidth="1"/>
    <col min="1426" max="1426" width="7" style="8" customWidth="1"/>
    <col min="1427" max="1427" width="3.25" style="8" customWidth="1"/>
    <col min="1428" max="1428" width="7" style="8" customWidth="1"/>
    <col min="1429" max="1429" width="3.875" style="8" customWidth="1"/>
    <col min="1430" max="1430" width="7" style="8" customWidth="1"/>
    <col min="1431" max="1431" width="3.25" style="8" customWidth="1"/>
    <col min="1432" max="1432" width="7" style="8" customWidth="1"/>
    <col min="1433" max="1668" width="9" style="8"/>
    <col min="1669" max="1669" width="13.625" style="8" customWidth="1"/>
    <col min="1670" max="1670" width="33" style="8" bestFit="1" customWidth="1"/>
    <col min="1671" max="1671" width="14.25" style="8" customWidth="1"/>
    <col min="1672" max="1672" width="10.125" style="8" customWidth="1"/>
    <col min="1673" max="1673" width="11.5" style="8" customWidth="1"/>
    <col min="1674" max="1674" width="16.75" style="8" customWidth="1"/>
    <col min="1675" max="1675" width="14.375" style="8" bestFit="1" customWidth="1"/>
    <col min="1676" max="1676" width="18.5" style="8" customWidth="1"/>
    <col min="1677" max="1677" width="10" style="8" customWidth="1"/>
    <col min="1678" max="1678" width="13.875" style="8" bestFit="1" customWidth="1"/>
    <col min="1679" max="1679" width="17.625" style="8" customWidth="1"/>
    <col min="1680" max="1680" width="14.375" style="8" bestFit="1" customWidth="1"/>
    <col min="1681" max="1681" width="20.125" style="8" customWidth="1"/>
    <col min="1682" max="1682" width="7" style="8" customWidth="1"/>
    <col min="1683" max="1683" width="3.25" style="8" customWidth="1"/>
    <col min="1684" max="1684" width="7" style="8" customWidth="1"/>
    <col min="1685" max="1685" width="3.875" style="8" customWidth="1"/>
    <col min="1686" max="1686" width="7" style="8" customWidth="1"/>
    <col min="1687" max="1687" width="3.25" style="8" customWidth="1"/>
    <col min="1688" max="1688" width="7" style="8" customWidth="1"/>
    <col min="1689" max="1924" width="9" style="8"/>
    <col min="1925" max="1925" width="13.625" style="8" customWidth="1"/>
    <col min="1926" max="1926" width="33" style="8" bestFit="1" customWidth="1"/>
    <col min="1927" max="1927" width="14.25" style="8" customWidth="1"/>
    <col min="1928" max="1928" width="10.125" style="8" customWidth="1"/>
    <col min="1929" max="1929" width="11.5" style="8" customWidth="1"/>
    <col min="1930" max="1930" width="16.75" style="8" customWidth="1"/>
    <col min="1931" max="1931" width="14.375" style="8" bestFit="1" customWidth="1"/>
    <col min="1932" max="1932" width="18.5" style="8" customWidth="1"/>
    <col min="1933" max="1933" width="10" style="8" customWidth="1"/>
    <col min="1934" max="1934" width="13.875" style="8" bestFit="1" customWidth="1"/>
    <col min="1935" max="1935" width="17.625" style="8" customWidth="1"/>
    <col min="1936" max="1936" width="14.375" style="8" bestFit="1" customWidth="1"/>
    <col min="1937" max="1937" width="20.125" style="8" customWidth="1"/>
    <col min="1938" max="1938" width="7" style="8" customWidth="1"/>
    <col min="1939" max="1939" width="3.25" style="8" customWidth="1"/>
    <col min="1940" max="1940" width="7" style="8" customWidth="1"/>
    <col min="1941" max="1941" width="3.875" style="8" customWidth="1"/>
    <col min="1942" max="1942" width="7" style="8" customWidth="1"/>
    <col min="1943" max="1943" width="3.25" style="8" customWidth="1"/>
    <col min="1944" max="1944" width="7" style="8" customWidth="1"/>
    <col min="1945" max="2180" width="9" style="8"/>
    <col min="2181" max="2181" width="13.625" style="8" customWidth="1"/>
    <col min="2182" max="2182" width="33" style="8" bestFit="1" customWidth="1"/>
    <col min="2183" max="2183" width="14.25" style="8" customWidth="1"/>
    <col min="2184" max="2184" width="10.125" style="8" customWidth="1"/>
    <col min="2185" max="2185" width="11.5" style="8" customWidth="1"/>
    <col min="2186" max="2186" width="16.75" style="8" customWidth="1"/>
    <col min="2187" max="2187" width="14.375" style="8" bestFit="1" customWidth="1"/>
    <col min="2188" max="2188" width="18.5" style="8" customWidth="1"/>
    <col min="2189" max="2189" width="10" style="8" customWidth="1"/>
    <col min="2190" max="2190" width="13.875" style="8" bestFit="1" customWidth="1"/>
    <col min="2191" max="2191" width="17.625" style="8" customWidth="1"/>
    <col min="2192" max="2192" width="14.375" style="8" bestFit="1" customWidth="1"/>
    <col min="2193" max="2193" width="20.125" style="8" customWidth="1"/>
    <col min="2194" max="2194" width="7" style="8" customWidth="1"/>
    <col min="2195" max="2195" width="3.25" style="8" customWidth="1"/>
    <col min="2196" max="2196" width="7" style="8" customWidth="1"/>
    <col min="2197" max="2197" width="3.875" style="8" customWidth="1"/>
    <col min="2198" max="2198" width="7" style="8" customWidth="1"/>
    <col min="2199" max="2199" width="3.25" style="8" customWidth="1"/>
    <col min="2200" max="2200" width="7" style="8" customWidth="1"/>
    <col min="2201" max="2436" width="9" style="8"/>
    <col min="2437" max="2437" width="13.625" style="8" customWidth="1"/>
    <col min="2438" max="2438" width="33" style="8" bestFit="1" customWidth="1"/>
    <col min="2439" max="2439" width="14.25" style="8" customWidth="1"/>
    <col min="2440" max="2440" width="10.125" style="8" customWidth="1"/>
    <col min="2441" max="2441" width="11.5" style="8" customWidth="1"/>
    <col min="2442" max="2442" width="16.75" style="8" customWidth="1"/>
    <col min="2443" max="2443" width="14.375" style="8" bestFit="1" customWidth="1"/>
    <col min="2444" max="2444" width="18.5" style="8" customWidth="1"/>
    <col min="2445" max="2445" width="10" style="8" customWidth="1"/>
    <col min="2446" max="2446" width="13.875" style="8" bestFit="1" customWidth="1"/>
    <col min="2447" max="2447" width="17.625" style="8" customWidth="1"/>
    <col min="2448" max="2448" width="14.375" style="8" bestFit="1" customWidth="1"/>
    <col min="2449" max="2449" width="20.125" style="8" customWidth="1"/>
    <col min="2450" max="2450" width="7" style="8" customWidth="1"/>
    <col min="2451" max="2451" width="3.25" style="8" customWidth="1"/>
    <col min="2452" max="2452" width="7" style="8" customWidth="1"/>
    <col min="2453" max="2453" width="3.875" style="8" customWidth="1"/>
    <col min="2454" max="2454" width="7" style="8" customWidth="1"/>
    <col min="2455" max="2455" width="3.25" style="8" customWidth="1"/>
    <col min="2456" max="2456" width="7" style="8" customWidth="1"/>
    <col min="2457" max="2692" width="9" style="8"/>
    <col min="2693" max="2693" width="13.625" style="8" customWidth="1"/>
    <col min="2694" max="2694" width="33" style="8" bestFit="1" customWidth="1"/>
    <col min="2695" max="2695" width="14.25" style="8" customWidth="1"/>
    <col min="2696" max="2696" width="10.125" style="8" customWidth="1"/>
    <col min="2697" max="2697" width="11.5" style="8" customWidth="1"/>
    <col min="2698" max="2698" width="16.75" style="8" customWidth="1"/>
    <col min="2699" max="2699" width="14.375" style="8" bestFit="1" customWidth="1"/>
    <col min="2700" max="2700" width="18.5" style="8" customWidth="1"/>
    <col min="2701" max="2701" width="10" style="8" customWidth="1"/>
    <col min="2702" max="2702" width="13.875" style="8" bestFit="1" customWidth="1"/>
    <col min="2703" max="2703" width="17.625" style="8" customWidth="1"/>
    <col min="2704" max="2704" width="14.375" style="8" bestFit="1" customWidth="1"/>
    <col min="2705" max="2705" width="20.125" style="8" customWidth="1"/>
    <col min="2706" max="2706" width="7" style="8" customWidth="1"/>
    <col min="2707" max="2707" width="3.25" style="8" customWidth="1"/>
    <col min="2708" max="2708" width="7" style="8" customWidth="1"/>
    <col min="2709" max="2709" width="3.875" style="8" customWidth="1"/>
    <col min="2710" max="2710" width="7" style="8" customWidth="1"/>
    <col min="2711" max="2711" width="3.25" style="8" customWidth="1"/>
    <col min="2712" max="2712" width="7" style="8" customWidth="1"/>
    <col min="2713" max="2948" width="9" style="8"/>
    <col min="2949" max="2949" width="13.625" style="8" customWidth="1"/>
    <col min="2950" max="2950" width="33" style="8" bestFit="1" customWidth="1"/>
    <col min="2951" max="2951" width="14.25" style="8" customWidth="1"/>
    <col min="2952" max="2952" width="10.125" style="8" customWidth="1"/>
    <col min="2953" max="2953" width="11.5" style="8" customWidth="1"/>
    <col min="2954" max="2954" width="16.75" style="8" customWidth="1"/>
    <col min="2955" max="2955" width="14.375" style="8" bestFit="1" customWidth="1"/>
    <col min="2956" max="2956" width="18.5" style="8" customWidth="1"/>
    <col min="2957" max="2957" width="10" style="8" customWidth="1"/>
    <col min="2958" max="2958" width="13.875" style="8" bestFit="1" customWidth="1"/>
    <col min="2959" max="2959" width="17.625" style="8" customWidth="1"/>
    <col min="2960" max="2960" width="14.375" style="8" bestFit="1" customWidth="1"/>
    <col min="2961" max="2961" width="20.125" style="8" customWidth="1"/>
    <col min="2962" max="2962" width="7" style="8" customWidth="1"/>
    <col min="2963" max="2963" width="3.25" style="8" customWidth="1"/>
    <col min="2964" max="2964" width="7" style="8" customWidth="1"/>
    <col min="2965" max="2965" width="3.875" style="8" customWidth="1"/>
    <col min="2966" max="2966" width="7" style="8" customWidth="1"/>
    <col min="2967" max="2967" width="3.25" style="8" customWidth="1"/>
    <col min="2968" max="2968" width="7" style="8" customWidth="1"/>
    <col min="2969" max="3204" width="9" style="8"/>
    <col min="3205" max="3205" width="13.625" style="8" customWidth="1"/>
    <col min="3206" max="3206" width="33" style="8" bestFit="1" customWidth="1"/>
    <col min="3207" max="3207" width="14.25" style="8" customWidth="1"/>
    <col min="3208" max="3208" width="10.125" style="8" customWidth="1"/>
    <col min="3209" max="3209" width="11.5" style="8" customWidth="1"/>
    <col min="3210" max="3210" width="16.75" style="8" customWidth="1"/>
    <col min="3211" max="3211" width="14.375" style="8" bestFit="1" customWidth="1"/>
    <col min="3212" max="3212" width="18.5" style="8" customWidth="1"/>
    <col min="3213" max="3213" width="10" style="8" customWidth="1"/>
    <col min="3214" max="3214" width="13.875" style="8" bestFit="1" customWidth="1"/>
    <col min="3215" max="3215" width="17.625" style="8" customWidth="1"/>
    <col min="3216" max="3216" width="14.375" style="8" bestFit="1" customWidth="1"/>
    <col min="3217" max="3217" width="20.125" style="8" customWidth="1"/>
    <col min="3218" max="3218" width="7" style="8" customWidth="1"/>
    <col min="3219" max="3219" width="3.25" style="8" customWidth="1"/>
    <col min="3220" max="3220" width="7" style="8" customWidth="1"/>
    <col min="3221" max="3221" width="3.875" style="8" customWidth="1"/>
    <col min="3222" max="3222" width="7" style="8" customWidth="1"/>
    <col min="3223" max="3223" width="3.25" style="8" customWidth="1"/>
    <col min="3224" max="3224" width="7" style="8" customWidth="1"/>
    <col min="3225" max="3460" width="9" style="8"/>
    <col min="3461" max="3461" width="13.625" style="8" customWidth="1"/>
    <col min="3462" max="3462" width="33" style="8" bestFit="1" customWidth="1"/>
    <col min="3463" max="3463" width="14.25" style="8" customWidth="1"/>
    <col min="3464" max="3464" width="10.125" style="8" customWidth="1"/>
    <col min="3465" max="3465" width="11.5" style="8" customWidth="1"/>
    <col min="3466" max="3466" width="16.75" style="8" customWidth="1"/>
    <col min="3467" max="3467" width="14.375" style="8" bestFit="1" customWidth="1"/>
    <col min="3468" max="3468" width="18.5" style="8" customWidth="1"/>
    <col min="3469" max="3469" width="10" style="8" customWidth="1"/>
    <col min="3470" max="3470" width="13.875" style="8" bestFit="1" customWidth="1"/>
    <col min="3471" max="3471" width="17.625" style="8" customWidth="1"/>
    <col min="3472" max="3472" width="14.375" style="8" bestFit="1" customWidth="1"/>
    <col min="3473" max="3473" width="20.125" style="8" customWidth="1"/>
    <col min="3474" max="3474" width="7" style="8" customWidth="1"/>
    <col min="3475" max="3475" width="3.25" style="8" customWidth="1"/>
    <col min="3476" max="3476" width="7" style="8" customWidth="1"/>
    <col min="3477" max="3477" width="3.875" style="8" customWidth="1"/>
    <col min="3478" max="3478" width="7" style="8" customWidth="1"/>
    <col min="3479" max="3479" width="3.25" style="8" customWidth="1"/>
    <col min="3480" max="3480" width="7" style="8" customWidth="1"/>
    <col min="3481" max="3716" width="9" style="8"/>
    <col min="3717" max="3717" width="13.625" style="8" customWidth="1"/>
    <col min="3718" max="3718" width="33" style="8" bestFit="1" customWidth="1"/>
    <col min="3719" max="3719" width="14.25" style="8" customWidth="1"/>
    <col min="3720" max="3720" width="10.125" style="8" customWidth="1"/>
    <col min="3721" max="3721" width="11.5" style="8" customWidth="1"/>
    <col min="3722" max="3722" width="16.75" style="8" customWidth="1"/>
    <col min="3723" max="3723" width="14.375" style="8" bestFit="1" customWidth="1"/>
    <col min="3724" max="3724" width="18.5" style="8" customWidth="1"/>
    <col min="3725" max="3725" width="10" style="8" customWidth="1"/>
    <col min="3726" max="3726" width="13.875" style="8" bestFit="1" customWidth="1"/>
    <col min="3727" max="3727" width="17.625" style="8" customWidth="1"/>
    <col min="3728" max="3728" width="14.375" style="8" bestFit="1" customWidth="1"/>
    <col min="3729" max="3729" width="20.125" style="8" customWidth="1"/>
    <col min="3730" max="3730" width="7" style="8" customWidth="1"/>
    <col min="3731" max="3731" width="3.25" style="8" customWidth="1"/>
    <col min="3732" max="3732" width="7" style="8" customWidth="1"/>
    <col min="3733" max="3733" width="3.875" style="8" customWidth="1"/>
    <col min="3734" max="3734" width="7" style="8" customWidth="1"/>
    <col min="3735" max="3735" width="3.25" style="8" customWidth="1"/>
    <col min="3736" max="3736" width="7" style="8" customWidth="1"/>
    <col min="3737" max="3972" width="9" style="8"/>
    <col min="3973" max="3973" width="13.625" style="8" customWidth="1"/>
    <col min="3974" max="3974" width="33" style="8" bestFit="1" customWidth="1"/>
    <col min="3975" max="3975" width="14.25" style="8" customWidth="1"/>
    <col min="3976" max="3976" width="10.125" style="8" customWidth="1"/>
    <col min="3977" max="3977" width="11.5" style="8" customWidth="1"/>
    <col min="3978" max="3978" width="16.75" style="8" customWidth="1"/>
    <col min="3979" max="3979" width="14.375" style="8" bestFit="1" customWidth="1"/>
    <col min="3980" max="3980" width="18.5" style="8" customWidth="1"/>
    <col min="3981" max="3981" width="10" style="8" customWidth="1"/>
    <col min="3982" max="3982" width="13.875" style="8" bestFit="1" customWidth="1"/>
    <col min="3983" max="3983" width="17.625" style="8" customWidth="1"/>
    <col min="3984" max="3984" width="14.375" style="8" bestFit="1" customWidth="1"/>
    <col min="3985" max="3985" width="20.125" style="8" customWidth="1"/>
    <col min="3986" max="3986" width="7" style="8" customWidth="1"/>
    <col min="3987" max="3987" width="3.25" style="8" customWidth="1"/>
    <col min="3988" max="3988" width="7" style="8" customWidth="1"/>
    <col min="3989" max="3989" width="3.875" style="8" customWidth="1"/>
    <col min="3990" max="3990" width="7" style="8" customWidth="1"/>
    <col min="3991" max="3991" width="3.25" style="8" customWidth="1"/>
    <col min="3992" max="3992" width="7" style="8" customWidth="1"/>
    <col min="3993" max="4228" width="9" style="8"/>
    <col min="4229" max="4229" width="13.625" style="8" customWidth="1"/>
    <col min="4230" max="4230" width="33" style="8" bestFit="1" customWidth="1"/>
    <col min="4231" max="4231" width="14.25" style="8" customWidth="1"/>
    <col min="4232" max="4232" width="10.125" style="8" customWidth="1"/>
    <col min="4233" max="4233" width="11.5" style="8" customWidth="1"/>
    <col min="4234" max="4234" width="16.75" style="8" customWidth="1"/>
    <col min="4235" max="4235" width="14.375" style="8" bestFit="1" customWidth="1"/>
    <col min="4236" max="4236" width="18.5" style="8" customWidth="1"/>
    <col min="4237" max="4237" width="10" style="8" customWidth="1"/>
    <col min="4238" max="4238" width="13.875" style="8" bestFit="1" customWidth="1"/>
    <col min="4239" max="4239" width="17.625" style="8" customWidth="1"/>
    <col min="4240" max="4240" width="14.375" style="8" bestFit="1" customWidth="1"/>
    <col min="4241" max="4241" width="20.125" style="8" customWidth="1"/>
    <col min="4242" max="4242" width="7" style="8" customWidth="1"/>
    <col min="4243" max="4243" width="3.25" style="8" customWidth="1"/>
    <col min="4244" max="4244" width="7" style="8" customWidth="1"/>
    <col min="4245" max="4245" width="3.875" style="8" customWidth="1"/>
    <col min="4246" max="4246" width="7" style="8" customWidth="1"/>
    <col min="4247" max="4247" width="3.25" style="8" customWidth="1"/>
    <col min="4248" max="4248" width="7" style="8" customWidth="1"/>
    <col min="4249" max="4484" width="9" style="8"/>
    <col min="4485" max="4485" width="13.625" style="8" customWidth="1"/>
    <col min="4486" max="4486" width="33" style="8" bestFit="1" customWidth="1"/>
    <col min="4487" max="4487" width="14.25" style="8" customWidth="1"/>
    <col min="4488" max="4488" width="10.125" style="8" customWidth="1"/>
    <col min="4489" max="4489" width="11.5" style="8" customWidth="1"/>
    <col min="4490" max="4490" width="16.75" style="8" customWidth="1"/>
    <col min="4491" max="4491" width="14.375" style="8" bestFit="1" customWidth="1"/>
    <col min="4492" max="4492" width="18.5" style="8" customWidth="1"/>
    <col min="4493" max="4493" width="10" style="8" customWidth="1"/>
    <col min="4494" max="4494" width="13.875" style="8" bestFit="1" customWidth="1"/>
    <col min="4495" max="4495" width="17.625" style="8" customWidth="1"/>
    <col min="4496" max="4496" width="14.375" style="8" bestFit="1" customWidth="1"/>
    <col min="4497" max="4497" width="20.125" style="8" customWidth="1"/>
    <col min="4498" max="4498" width="7" style="8" customWidth="1"/>
    <col min="4499" max="4499" width="3.25" style="8" customWidth="1"/>
    <col min="4500" max="4500" width="7" style="8" customWidth="1"/>
    <col min="4501" max="4501" width="3.875" style="8" customWidth="1"/>
    <col min="4502" max="4502" width="7" style="8" customWidth="1"/>
    <col min="4503" max="4503" width="3.25" style="8" customWidth="1"/>
    <col min="4504" max="4504" width="7" style="8" customWidth="1"/>
    <col min="4505" max="4740" width="9" style="8"/>
    <col min="4741" max="4741" width="13.625" style="8" customWidth="1"/>
    <col min="4742" max="4742" width="33" style="8" bestFit="1" customWidth="1"/>
    <col min="4743" max="4743" width="14.25" style="8" customWidth="1"/>
    <col min="4744" max="4744" width="10.125" style="8" customWidth="1"/>
    <col min="4745" max="4745" width="11.5" style="8" customWidth="1"/>
    <col min="4746" max="4746" width="16.75" style="8" customWidth="1"/>
    <col min="4747" max="4747" width="14.375" style="8" bestFit="1" customWidth="1"/>
    <col min="4748" max="4748" width="18.5" style="8" customWidth="1"/>
    <col min="4749" max="4749" width="10" style="8" customWidth="1"/>
    <col min="4750" max="4750" width="13.875" style="8" bestFit="1" customWidth="1"/>
    <col min="4751" max="4751" width="17.625" style="8" customWidth="1"/>
    <col min="4752" max="4752" width="14.375" style="8" bestFit="1" customWidth="1"/>
    <col min="4753" max="4753" width="20.125" style="8" customWidth="1"/>
    <col min="4754" max="4754" width="7" style="8" customWidth="1"/>
    <col min="4755" max="4755" width="3.25" style="8" customWidth="1"/>
    <col min="4756" max="4756" width="7" style="8" customWidth="1"/>
    <col min="4757" max="4757" width="3.875" style="8" customWidth="1"/>
    <col min="4758" max="4758" width="7" style="8" customWidth="1"/>
    <col min="4759" max="4759" width="3.25" style="8" customWidth="1"/>
    <col min="4760" max="4760" width="7" style="8" customWidth="1"/>
    <col min="4761" max="4996" width="9" style="8"/>
    <col min="4997" max="4997" width="13.625" style="8" customWidth="1"/>
    <col min="4998" max="4998" width="33" style="8" bestFit="1" customWidth="1"/>
    <col min="4999" max="4999" width="14.25" style="8" customWidth="1"/>
    <col min="5000" max="5000" width="10.125" style="8" customWidth="1"/>
    <col min="5001" max="5001" width="11.5" style="8" customWidth="1"/>
    <col min="5002" max="5002" width="16.75" style="8" customWidth="1"/>
    <col min="5003" max="5003" width="14.375" style="8" bestFit="1" customWidth="1"/>
    <col min="5004" max="5004" width="18.5" style="8" customWidth="1"/>
    <col min="5005" max="5005" width="10" style="8" customWidth="1"/>
    <col min="5006" max="5006" width="13.875" style="8" bestFit="1" customWidth="1"/>
    <col min="5007" max="5007" width="17.625" style="8" customWidth="1"/>
    <col min="5008" max="5008" width="14.375" style="8" bestFit="1" customWidth="1"/>
    <col min="5009" max="5009" width="20.125" style="8" customWidth="1"/>
    <col min="5010" max="5010" width="7" style="8" customWidth="1"/>
    <col min="5011" max="5011" width="3.25" style="8" customWidth="1"/>
    <col min="5012" max="5012" width="7" style="8" customWidth="1"/>
    <col min="5013" max="5013" width="3.875" style="8" customWidth="1"/>
    <col min="5014" max="5014" width="7" style="8" customWidth="1"/>
    <col min="5015" max="5015" width="3.25" style="8" customWidth="1"/>
    <col min="5016" max="5016" width="7" style="8" customWidth="1"/>
    <col min="5017" max="5252" width="9" style="8"/>
    <col min="5253" max="5253" width="13.625" style="8" customWidth="1"/>
    <col min="5254" max="5254" width="33" style="8" bestFit="1" customWidth="1"/>
    <col min="5255" max="5255" width="14.25" style="8" customWidth="1"/>
    <col min="5256" max="5256" width="10.125" style="8" customWidth="1"/>
    <col min="5257" max="5257" width="11.5" style="8" customWidth="1"/>
    <col min="5258" max="5258" width="16.75" style="8" customWidth="1"/>
    <col min="5259" max="5259" width="14.375" style="8" bestFit="1" customWidth="1"/>
    <col min="5260" max="5260" width="18.5" style="8" customWidth="1"/>
    <col min="5261" max="5261" width="10" style="8" customWidth="1"/>
    <col min="5262" max="5262" width="13.875" style="8" bestFit="1" customWidth="1"/>
    <col min="5263" max="5263" width="17.625" style="8" customWidth="1"/>
    <col min="5264" max="5264" width="14.375" style="8" bestFit="1" customWidth="1"/>
    <col min="5265" max="5265" width="20.125" style="8" customWidth="1"/>
    <col min="5266" max="5266" width="7" style="8" customWidth="1"/>
    <col min="5267" max="5267" width="3.25" style="8" customWidth="1"/>
    <col min="5268" max="5268" width="7" style="8" customWidth="1"/>
    <col min="5269" max="5269" width="3.875" style="8" customWidth="1"/>
    <col min="5270" max="5270" width="7" style="8" customWidth="1"/>
    <col min="5271" max="5271" width="3.25" style="8" customWidth="1"/>
    <col min="5272" max="5272" width="7" style="8" customWidth="1"/>
    <col min="5273" max="5508" width="9" style="8"/>
    <col min="5509" max="5509" width="13.625" style="8" customWidth="1"/>
    <col min="5510" max="5510" width="33" style="8" bestFit="1" customWidth="1"/>
    <col min="5511" max="5511" width="14.25" style="8" customWidth="1"/>
    <col min="5512" max="5512" width="10.125" style="8" customWidth="1"/>
    <col min="5513" max="5513" width="11.5" style="8" customWidth="1"/>
    <col min="5514" max="5514" width="16.75" style="8" customWidth="1"/>
    <col min="5515" max="5515" width="14.375" style="8" bestFit="1" customWidth="1"/>
    <col min="5516" max="5516" width="18.5" style="8" customWidth="1"/>
    <col min="5517" max="5517" width="10" style="8" customWidth="1"/>
    <col min="5518" max="5518" width="13.875" style="8" bestFit="1" customWidth="1"/>
    <col min="5519" max="5519" width="17.625" style="8" customWidth="1"/>
    <col min="5520" max="5520" width="14.375" style="8" bestFit="1" customWidth="1"/>
    <col min="5521" max="5521" width="20.125" style="8" customWidth="1"/>
    <col min="5522" max="5522" width="7" style="8" customWidth="1"/>
    <col min="5523" max="5523" width="3.25" style="8" customWidth="1"/>
    <col min="5524" max="5524" width="7" style="8" customWidth="1"/>
    <col min="5525" max="5525" width="3.875" style="8" customWidth="1"/>
    <col min="5526" max="5526" width="7" style="8" customWidth="1"/>
    <col min="5527" max="5527" width="3.25" style="8" customWidth="1"/>
    <col min="5528" max="5528" width="7" style="8" customWidth="1"/>
    <col min="5529" max="5764" width="9" style="8"/>
    <col min="5765" max="5765" width="13.625" style="8" customWidth="1"/>
    <col min="5766" max="5766" width="33" style="8" bestFit="1" customWidth="1"/>
    <col min="5767" max="5767" width="14.25" style="8" customWidth="1"/>
    <col min="5768" max="5768" width="10.125" style="8" customWidth="1"/>
    <col min="5769" max="5769" width="11.5" style="8" customWidth="1"/>
    <col min="5770" max="5770" width="16.75" style="8" customWidth="1"/>
    <col min="5771" max="5771" width="14.375" style="8" bestFit="1" customWidth="1"/>
    <col min="5772" max="5772" width="18.5" style="8" customWidth="1"/>
    <col min="5773" max="5773" width="10" style="8" customWidth="1"/>
    <col min="5774" max="5774" width="13.875" style="8" bestFit="1" customWidth="1"/>
    <col min="5775" max="5775" width="17.625" style="8" customWidth="1"/>
    <col min="5776" max="5776" width="14.375" style="8" bestFit="1" customWidth="1"/>
    <col min="5777" max="5777" width="20.125" style="8" customWidth="1"/>
    <col min="5778" max="5778" width="7" style="8" customWidth="1"/>
    <col min="5779" max="5779" width="3.25" style="8" customWidth="1"/>
    <col min="5780" max="5780" width="7" style="8" customWidth="1"/>
    <col min="5781" max="5781" width="3.875" style="8" customWidth="1"/>
    <col min="5782" max="5782" width="7" style="8" customWidth="1"/>
    <col min="5783" max="5783" width="3.25" style="8" customWidth="1"/>
    <col min="5784" max="5784" width="7" style="8" customWidth="1"/>
    <col min="5785" max="6020" width="9" style="8"/>
    <col min="6021" max="6021" width="13.625" style="8" customWidth="1"/>
    <col min="6022" max="6022" width="33" style="8" bestFit="1" customWidth="1"/>
    <col min="6023" max="6023" width="14.25" style="8" customWidth="1"/>
    <col min="6024" max="6024" width="10.125" style="8" customWidth="1"/>
    <col min="6025" max="6025" width="11.5" style="8" customWidth="1"/>
    <col min="6026" max="6026" width="16.75" style="8" customWidth="1"/>
    <col min="6027" max="6027" width="14.375" style="8" bestFit="1" customWidth="1"/>
    <col min="6028" max="6028" width="18.5" style="8" customWidth="1"/>
    <col min="6029" max="6029" width="10" style="8" customWidth="1"/>
    <col min="6030" max="6030" width="13.875" style="8" bestFit="1" customWidth="1"/>
    <col min="6031" max="6031" width="17.625" style="8" customWidth="1"/>
    <col min="6032" max="6032" width="14.375" style="8" bestFit="1" customWidth="1"/>
    <col min="6033" max="6033" width="20.125" style="8" customWidth="1"/>
    <col min="6034" max="6034" width="7" style="8" customWidth="1"/>
    <col min="6035" max="6035" width="3.25" style="8" customWidth="1"/>
    <col min="6036" max="6036" width="7" style="8" customWidth="1"/>
    <col min="6037" max="6037" width="3.875" style="8" customWidth="1"/>
    <col min="6038" max="6038" width="7" style="8" customWidth="1"/>
    <col min="6039" max="6039" width="3.25" style="8" customWidth="1"/>
    <col min="6040" max="6040" width="7" style="8" customWidth="1"/>
    <col min="6041" max="6276" width="9" style="8"/>
    <col min="6277" max="6277" width="13.625" style="8" customWidth="1"/>
    <col min="6278" max="6278" width="33" style="8" bestFit="1" customWidth="1"/>
    <col min="6279" max="6279" width="14.25" style="8" customWidth="1"/>
    <col min="6280" max="6280" width="10.125" style="8" customWidth="1"/>
    <col min="6281" max="6281" width="11.5" style="8" customWidth="1"/>
    <col min="6282" max="6282" width="16.75" style="8" customWidth="1"/>
    <col min="6283" max="6283" width="14.375" style="8" bestFit="1" customWidth="1"/>
    <col min="6284" max="6284" width="18.5" style="8" customWidth="1"/>
    <col min="6285" max="6285" width="10" style="8" customWidth="1"/>
    <col min="6286" max="6286" width="13.875" style="8" bestFit="1" customWidth="1"/>
    <col min="6287" max="6287" width="17.625" style="8" customWidth="1"/>
    <col min="6288" max="6288" width="14.375" style="8" bestFit="1" customWidth="1"/>
    <col min="6289" max="6289" width="20.125" style="8" customWidth="1"/>
    <col min="6290" max="6290" width="7" style="8" customWidth="1"/>
    <col min="6291" max="6291" width="3.25" style="8" customWidth="1"/>
    <col min="6292" max="6292" width="7" style="8" customWidth="1"/>
    <col min="6293" max="6293" width="3.875" style="8" customWidth="1"/>
    <col min="6294" max="6294" width="7" style="8" customWidth="1"/>
    <col min="6295" max="6295" width="3.25" style="8" customWidth="1"/>
    <col min="6296" max="6296" width="7" style="8" customWidth="1"/>
    <col min="6297" max="6532" width="9" style="8"/>
    <col min="6533" max="6533" width="13.625" style="8" customWidth="1"/>
    <col min="6534" max="6534" width="33" style="8" bestFit="1" customWidth="1"/>
    <col min="6535" max="6535" width="14.25" style="8" customWidth="1"/>
    <col min="6536" max="6536" width="10.125" style="8" customWidth="1"/>
    <col min="6537" max="6537" width="11.5" style="8" customWidth="1"/>
    <col min="6538" max="6538" width="16.75" style="8" customWidth="1"/>
    <col min="6539" max="6539" width="14.375" style="8" bestFit="1" customWidth="1"/>
    <col min="6540" max="6540" width="18.5" style="8" customWidth="1"/>
    <col min="6541" max="6541" width="10" style="8" customWidth="1"/>
    <col min="6542" max="6542" width="13.875" style="8" bestFit="1" customWidth="1"/>
    <col min="6543" max="6543" width="17.625" style="8" customWidth="1"/>
    <col min="6544" max="6544" width="14.375" style="8" bestFit="1" customWidth="1"/>
    <col min="6545" max="6545" width="20.125" style="8" customWidth="1"/>
    <col min="6546" max="6546" width="7" style="8" customWidth="1"/>
    <col min="6547" max="6547" width="3.25" style="8" customWidth="1"/>
    <col min="6548" max="6548" width="7" style="8" customWidth="1"/>
    <col min="6549" max="6549" width="3.875" style="8" customWidth="1"/>
    <col min="6550" max="6550" width="7" style="8" customWidth="1"/>
    <col min="6551" max="6551" width="3.25" style="8" customWidth="1"/>
    <col min="6552" max="6552" width="7" style="8" customWidth="1"/>
    <col min="6553" max="6788" width="9" style="8"/>
    <col min="6789" max="6789" width="13.625" style="8" customWidth="1"/>
    <col min="6790" max="6790" width="33" style="8" bestFit="1" customWidth="1"/>
    <col min="6791" max="6791" width="14.25" style="8" customWidth="1"/>
    <col min="6792" max="6792" width="10.125" style="8" customWidth="1"/>
    <col min="6793" max="6793" width="11.5" style="8" customWidth="1"/>
    <col min="6794" max="6794" width="16.75" style="8" customWidth="1"/>
    <col min="6795" max="6795" width="14.375" style="8" bestFit="1" customWidth="1"/>
    <col min="6796" max="6796" width="18.5" style="8" customWidth="1"/>
    <col min="6797" max="6797" width="10" style="8" customWidth="1"/>
    <col min="6798" max="6798" width="13.875" style="8" bestFit="1" customWidth="1"/>
    <col min="6799" max="6799" width="17.625" style="8" customWidth="1"/>
    <col min="6800" max="6800" width="14.375" style="8" bestFit="1" customWidth="1"/>
    <col min="6801" max="6801" width="20.125" style="8" customWidth="1"/>
    <col min="6802" max="6802" width="7" style="8" customWidth="1"/>
    <col min="6803" max="6803" width="3.25" style="8" customWidth="1"/>
    <col min="6804" max="6804" width="7" style="8" customWidth="1"/>
    <col min="6805" max="6805" width="3.875" style="8" customWidth="1"/>
    <col min="6806" max="6806" width="7" style="8" customWidth="1"/>
    <col min="6807" max="6807" width="3.25" style="8" customWidth="1"/>
    <col min="6808" max="6808" width="7" style="8" customWidth="1"/>
    <col min="6809" max="7044" width="9" style="8"/>
    <col min="7045" max="7045" width="13.625" style="8" customWidth="1"/>
    <col min="7046" max="7046" width="33" style="8" bestFit="1" customWidth="1"/>
    <col min="7047" max="7047" width="14.25" style="8" customWidth="1"/>
    <col min="7048" max="7048" width="10.125" style="8" customWidth="1"/>
    <col min="7049" max="7049" width="11.5" style="8" customWidth="1"/>
    <col min="7050" max="7050" width="16.75" style="8" customWidth="1"/>
    <col min="7051" max="7051" width="14.375" style="8" bestFit="1" customWidth="1"/>
    <col min="7052" max="7052" width="18.5" style="8" customWidth="1"/>
    <col min="7053" max="7053" width="10" style="8" customWidth="1"/>
    <col min="7054" max="7054" width="13.875" style="8" bestFit="1" customWidth="1"/>
    <col min="7055" max="7055" width="17.625" style="8" customWidth="1"/>
    <col min="7056" max="7056" width="14.375" style="8" bestFit="1" customWidth="1"/>
    <col min="7057" max="7057" width="20.125" style="8" customWidth="1"/>
    <col min="7058" max="7058" width="7" style="8" customWidth="1"/>
    <col min="7059" max="7059" width="3.25" style="8" customWidth="1"/>
    <col min="7060" max="7060" width="7" style="8" customWidth="1"/>
    <col min="7061" max="7061" width="3.875" style="8" customWidth="1"/>
    <col min="7062" max="7062" width="7" style="8" customWidth="1"/>
    <col min="7063" max="7063" width="3.25" style="8" customWidth="1"/>
    <col min="7064" max="7064" width="7" style="8" customWidth="1"/>
    <col min="7065" max="7300" width="9" style="8"/>
    <col min="7301" max="7301" width="13.625" style="8" customWidth="1"/>
    <col min="7302" max="7302" width="33" style="8" bestFit="1" customWidth="1"/>
    <col min="7303" max="7303" width="14.25" style="8" customWidth="1"/>
    <col min="7304" max="7304" width="10.125" style="8" customWidth="1"/>
    <col min="7305" max="7305" width="11.5" style="8" customWidth="1"/>
    <col min="7306" max="7306" width="16.75" style="8" customWidth="1"/>
    <col min="7307" max="7307" width="14.375" style="8" bestFit="1" customWidth="1"/>
    <col min="7308" max="7308" width="18.5" style="8" customWidth="1"/>
    <col min="7309" max="7309" width="10" style="8" customWidth="1"/>
    <col min="7310" max="7310" width="13.875" style="8" bestFit="1" customWidth="1"/>
    <col min="7311" max="7311" width="17.625" style="8" customWidth="1"/>
    <col min="7312" max="7312" width="14.375" style="8" bestFit="1" customWidth="1"/>
    <col min="7313" max="7313" width="20.125" style="8" customWidth="1"/>
    <col min="7314" max="7314" width="7" style="8" customWidth="1"/>
    <col min="7315" max="7315" width="3.25" style="8" customWidth="1"/>
    <col min="7316" max="7316" width="7" style="8" customWidth="1"/>
    <col min="7317" max="7317" width="3.875" style="8" customWidth="1"/>
    <col min="7318" max="7318" width="7" style="8" customWidth="1"/>
    <col min="7319" max="7319" width="3.25" style="8" customWidth="1"/>
    <col min="7320" max="7320" width="7" style="8" customWidth="1"/>
    <col min="7321" max="7556" width="9" style="8"/>
    <col min="7557" max="7557" width="13.625" style="8" customWidth="1"/>
    <col min="7558" max="7558" width="33" style="8" bestFit="1" customWidth="1"/>
    <col min="7559" max="7559" width="14.25" style="8" customWidth="1"/>
    <col min="7560" max="7560" width="10.125" style="8" customWidth="1"/>
    <col min="7561" max="7561" width="11.5" style="8" customWidth="1"/>
    <col min="7562" max="7562" width="16.75" style="8" customWidth="1"/>
    <col min="7563" max="7563" width="14.375" style="8" bestFit="1" customWidth="1"/>
    <col min="7564" max="7564" width="18.5" style="8" customWidth="1"/>
    <col min="7565" max="7565" width="10" style="8" customWidth="1"/>
    <col min="7566" max="7566" width="13.875" style="8" bestFit="1" customWidth="1"/>
    <col min="7567" max="7567" width="17.625" style="8" customWidth="1"/>
    <col min="7568" max="7568" width="14.375" style="8" bestFit="1" customWidth="1"/>
    <col min="7569" max="7569" width="20.125" style="8" customWidth="1"/>
    <col min="7570" max="7570" width="7" style="8" customWidth="1"/>
    <col min="7571" max="7571" width="3.25" style="8" customWidth="1"/>
    <col min="7572" max="7572" width="7" style="8" customWidth="1"/>
    <col min="7573" max="7573" width="3.875" style="8" customWidth="1"/>
    <col min="7574" max="7574" width="7" style="8" customWidth="1"/>
    <col min="7575" max="7575" width="3.25" style="8" customWidth="1"/>
    <col min="7576" max="7576" width="7" style="8" customWidth="1"/>
    <col min="7577" max="7812" width="9" style="8"/>
    <col min="7813" max="7813" width="13.625" style="8" customWidth="1"/>
    <col min="7814" max="7814" width="33" style="8" bestFit="1" customWidth="1"/>
    <col min="7815" max="7815" width="14.25" style="8" customWidth="1"/>
    <col min="7816" max="7816" width="10.125" style="8" customWidth="1"/>
    <col min="7817" max="7817" width="11.5" style="8" customWidth="1"/>
    <col min="7818" max="7818" width="16.75" style="8" customWidth="1"/>
    <col min="7819" max="7819" width="14.375" style="8" bestFit="1" customWidth="1"/>
    <col min="7820" max="7820" width="18.5" style="8" customWidth="1"/>
    <col min="7821" max="7821" width="10" style="8" customWidth="1"/>
    <col min="7822" max="7822" width="13.875" style="8" bestFit="1" customWidth="1"/>
    <col min="7823" max="7823" width="17.625" style="8" customWidth="1"/>
    <col min="7824" max="7824" width="14.375" style="8" bestFit="1" customWidth="1"/>
    <col min="7825" max="7825" width="20.125" style="8" customWidth="1"/>
    <col min="7826" max="7826" width="7" style="8" customWidth="1"/>
    <col min="7827" max="7827" width="3.25" style="8" customWidth="1"/>
    <col min="7828" max="7828" width="7" style="8" customWidth="1"/>
    <col min="7829" max="7829" width="3.875" style="8" customWidth="1"/>
    <col min="7830" max="7830" width="7" style="8" customWidth="1"/>
    <col min="7831" max="7831" width="3.25" style="8" customWidth="1"/>
    <col min="7832" max="7832" width="7" style="8" customWidth="1"/>
    <col min="7833" max="8068" width="9" style="8"/>
    <col min="8069" max="8069" width="13.625" style="8" customWidth="1"/>
    <col min="8070" max="8070" width="33" style="8" bestFit="1" customWidth="1"/>
    <col min="8071" max="8071" width="14.25" style="8" customWidth="1"/>
    <col min="8072" max="8072" width="10.125" style="8" customWidth="1"/>
    <col min="8073" max="8073" width="11.5" style="8" customWidth="1"/>
    <col min="8074" max="8074" width="16.75" style="8" customWidth="1"/>
    <col min="8075" max="8075" width="14.375" style="8" bestFit="1" customWidth="1"/>
    <col min="8076" max="8076" width="18.5" style="8" customWidth="1"/>
    <col min="8077" max="8077" width="10" style="8" customWidth="1"/>
    <col min="8078" max="8078" width="13.875" style="8" bestFit="1" customWidth="1"/>
    <col min="8079" max="8079" width="17.625" style="8" customWidth="1"/>
    <col min="8080" max="8080" width="14.375" style="8" bestFit="1" customWidth="1"/>
    <col min="8081" max="8081" width="20.125" style="8" customWidth="1"/>
    <col min="8082" max="8082" width="7" style="8" customWidth="1"/>
    <col min="8083" max="8083" width="3.25" style="8" customWidth="1"/>
    <col min="8084" max="8084" width="7" style="8" customWidth="1"/>
    <col min="8085" max="8085" width="3.875" style="8" customWidth="1"/>
    <col min="8086" max="8086" width="7" style="8" customWidth="1"/>
    <col min="8087" max="8087" width="3.25" style="8" customWidth="1"/>
    <col min="8088" max="8088" width="7" style="8" customWidth="1"/>
    <col min="8089" max="8324" width="9" style="8"/>
    <col min="8325" max="8325" width="13.625" style="8" customWidth="1"/>
    <col min="8326" max="8326" width="33" style="8" bestFit="1" customWidth="1"/>
    <col min="8327" max="8327" width="14.25" style="8" customWidth="1"/>
    <col min="8328" max="8328" width="10.125" style="8" customWidth="1"/>
    <col min="8329" max="8329" width="11.5" style="8" customWidth="1"/>
    <col min="8330" max="8330" width="16.75" style="8" customWidth="1"/>
    <col min="8331" max="8331" width="14.375" style="8" bestFit="1" customWidth="1"/>
    <col min="8332" max="8332" width="18.5" style="8" customWidth="1"/>
    <col min="8333" max="8333" width="10" style="8" customWidth="1"/>
    <col min="8334" max="8334" width="13.875" style="8" bestFit="1" customWidth="1"/>
    <col min="8335" max="8335" width="17.625" style="8" customWidth="1"/>
    <col min="8336" max="8336" width="14.375" style="8" bestFit="1" customWidth="1"/>
    <col min="8337" max="8337" width="20.125" style="8" customWidth="1"/>
    <col min="8338" max="8338" width="7" style="8" customWidth="1"/>
    <col min="8339" max="8339" width="3.25" style="8" customWidth="1"/>
    <col min="8340" max="8340" width="7" style="8" customWidth="1"/>
    <col min="8341" max="8341" width="3.875" style="8" customWidth="1"/>
    <col min="8342" max="8342" width="7" style="8" customWidth="1"/>
    <col min="8343" max="8343" width="3.25" style="8" customWidth="1"/>
    <col min="8344" max="8344" width="7" style="8" customWidth="1"/>
    <col min="8345" max="8580" width="9" style="8"/>
    <col min="8581" max="8581" width="13.625" style="8" customWidth="1"/>
    <col min="8582" max="8582" width="33" style="8" bestFit="1" customWidth="1"/>
    <col min="8583" max="8583" width="14.25" style="8" customWidth="1"/>
    <col min="8584" max="8584" width="10.125" style="8" customWidth="1"/>
    <col min="8585" max="8585" width="11.5" style="8" customWidth="1"/>
    <col min="8586" max="8586" width="16.75" style="8" customWidth="1"/>
    <col min="8587" max="8587" width="14.375" style="8" bestFit="1" customWidth="1"/>
    <col min="8588" max="8588" width="18.5" style="8" customWidth="1"/>
    <col min="8589" max="8589" width="10" style="8" customWidth="1"/>
    <col min="8590" max="8590" width="13.875" style="8" bestFit="1" customWidth="1"/>
    <col min="8591" max="8591" width="17.625" style="8" customWidth="1"/>
    <col min="8592" max="8592" width="14.375" style="8" bestFit="1" customWidth="1"/>
    <col min="8593" max="8593" width="20.125" style="8" customWidth="1"/>
    <col min="8594" max="8594" width="7" style="8" customWidth="1"/>
    <col min="8595" max="8595" width="3.25" style="8" customWidth="1"/>
    <col min="8596" max="8596" width="7" style="8" customWidth="1"/>
    <col min="8597" max="8597" width="3.875" style="8" customWidth="1"/>
    <col min="8598" max="8598" width="7" style="8" customWidth="1"/>
    <col min="8599" max="8599" width="3.25" style="8" customWidth="1"/>
    <col min="8600" max="8600" width="7" style="8" customWidth="1"/>
    <col min="8601" max="8836" width="9" style="8"/>
    <col min="8837" max="8837" width="13.625" style="8" customWidth="1"/>
    <col min="8838" max="8838" width="33" style="8" bestFit="1" customWidth="1"/>
    <col min="8839" max="8839" width="14.25" style="8" customWidth="1"/>
    <col min="8840" max="8840" width="10.125" style="8" customWidth="1"/>
    <col min="8841" max="8841" width="11.5" style="8" customWidth="1"/>
    <col min="8842" max="8842" width="16.75" style="8" customWidth="1"/>
    <col min="8843" max="8843" width="14.375" style="8" bestFit="1" customWidth="1"/>
    <col min="8844" max="8844" width="18.5" style="8" customWidth="1"/>
    <col min="8845" max="8845" width="10" style="8" customWidth="1"/>
    <col min="8846" max="8846" width="13.875" style="8" bestFit="1" customWidth="1"/>
    <col min="8847" max="8847" width="17.625" style="8" customWidth="1"/>
    <col min="8848" max="8848" width="14.375" style="8" bestFit="1" customWidth="1"/>
    <col min="8849" max="8849" width="20.125" style="8" customWidth="1"/>
    <col min="8850" max="8850" width="7" style="8" customWidth="1"/>
    <col min="8851" max="8851" width="3.25" style="8" customWidth="1"/>
    <col min="8852" max="8852" width="7" style="8" customWidth="1"/>
    <col min="8853" max="8853" width="3.875" style="8" customWidth="1"/>
    <col min="8854" max="8854" width="7" style="8" customWidth="1"/>
    <col min="8855" max="8855" width="3.25" style="8" customWidth="1"/>
    <col min="8856" max="8856" width="7" style="8" customWidth="1"/>
    <col min="8857" max="9092" width="9" style="8"/>
    <col min="9093" max="9093" width="13.625" style="8" customWidth="1"/>
    <col min="9094" max="9094" width="33" style="8" bestFit="1" customWidth="1"/>
    <col min="9095" max="9095" width="14.25" style="8" customWidth="1"/>
    <col min="9096" max="9096" width="10.125" style="8" customWidth="1"/>
    <col min="9097" max="9097" width="11.5" style="8" customWidth="1"/>
    <col min="9098" max="9098" width="16.75" style="8" customWidth="1"/>
    <col min="9099" max="9099" width="14.375" style="8" bestFit="1" customWidth="1"/>
    <col min="9100" max="9100" width="18.5" style="8" customWidth="1"/>
    <col min="9101" max="9101" width="10" style="8" customWidth="1"/>
    <col min="9102" max="9102" width="13.875" style="8" bestFit="1" customWidth="1"/>
    <col min="9103" max="9103" width="17.625" style="8" customWidth="1"/>
    <col min="9104" max="9104" width="14.375" style="8" bestFit="1" customWidth="1"/>
    <col min="9105" max="9105" width="20.125" style="8" customWidth="1"/>
    <col min="9106" max="9106" width="7" style="8" customWidth="1"/>
    <col min="9107" max="9107" width="3.25" style="8" customWidth="1"/>
    <col min="9108" max="9108" width="7" style="8" customWidth="1"/>
    <col min="9109" max="9109" width="3.875" style="8" customWidth="1"/>
    <col min="9110" max="9110" width="7" style="8" customWidth="1"/>
    <col min="9111" max="9111" width="3.25" style="8" customWidth="1"/>
    <col min="9112" max="9112" width="7" style="8" customWidth="1"/>
    <col min="9113" max="9348" width="9" style="8"/>
    <col min="9349" max="9349" width="13.625" style="8" customWidth="1"/>
    <col min="9350" max="9350" width="33" style="8" bestFit="1" customWidth="1"/>
    <col min="9351" max="9351" width="14.25" style="8" customWidth="1"/>
    <col min="9352" max="9352" width="10.125" style="8" customWidth="1"/>
    <col min="9353" max="9353" width="11.5" style="8" customWidth="1"/>
    <col min="9354" max="9354" width="16.75" style="8" customWidth="1"/>
    <col min="9355" max="9355" width="14.375" style="8" bestFit="1" customWidth="1"/>
    <col min="9356" max="9356" width="18.5" style="8" customWidth="1"/>
    <col min="9357" max="9357" width="10" style="8" customWidth="1"/>
    <col min="9358" max="9358" width="13.875" style="8" bestFit="1" customWidth="1"/>
    <col min="9359" max="9359" width="17.625" style="8" customWidth="1"/>
    <col min="9360" max="9360" width="14.375" style="8" bestFit="1" customWidth="1"/>
    <col min="9361" max="9361" width="20.125" style="8" customWidth="1"/>
    <col min="9362" max="9362" width="7" style="8" customWidth="1"/>
    <col min="9363" max="9363" width="3.25" style="8" customWidth="1"/>
    <col min="9364" max="9364" width="7" style="8" customWidth="1"/>
    <col min="9365" max="9365" width="3.875" style="8" customWidth="1"/>
    <col min="9366" max="9366" width="7" style="8" customWidth="1"/>
    <col min="9367" max="9367" width="3.25" style="8" customWidth="1"/>
    <col min="9368" max="9368" width="7" style="8" customWidth="1"/>
    <col min="9369" max="9604" width="9" style="8"/>
    <col min="9605" max="9605" width="13.625" style="8" customWidth="1"/>
    <col min="9606" max="9606" width="33" style="8" bestFit="1" customWidth="1"/>
    <col min="9607" max="9607" width="14.25" style="8" customWidth="1"/>
    <col min="9608" max="9608" width="10.125" style="8" customWidth="1"/>
    <col min="9609" max="9609" width="11.5" style="8" customWidth="1"/>
    <col min="9610" max="9610" width="16.75" style="8" customWidth="1"/>
    <col min="9611" max="9611" width="14.375" style="8" bestFit="1" customWidth="1"/>
    <col min="9612" max="9612" width="18.5" style="8" customWidth="1"/>
    <col min="9613" max="9613" width="10" style="8" customWidth="1"/>
    <col min="9614" max="9614" width="13.875" style="8" bestFit="1" customWidth="1"/>
    <col min="9615" max="9615" width="17.625" style="8" customWidth="1"/>
    <col min="9616" max="9616" width="14.375" style="8" bestFit="1" customWidth="1"/>
    <col min="9617" max="9617" width="20.125" style="8" customWidth="1"/>
    <col min="9618" max="9618" width="7" style="8" customWidth="1"/>
    <col min="9619" max="9619" width="3.25" style="8" customWidth="1"/>
    <col min="9620" max="9620" width="7" style="8" customWidth="1"/>
    <col min="9621" max="9621" width="3.875" style="8" customWidth="1"/>
    <col min="9622" max="9622" width="7" style="8" customWidth="1"/>
    <col min="9623" max="9623" width="3.25" style="8" customWidth="1"/>
    <col min="9624" max="9624" width="7" style="8" customWidth="1"/>
    <col min="9625" max="9860" width="9" style="8"/>
    <col min="9861" max="9861" width="13.625" style="8" customWidth="1"/>
    <col min="9862" max="9862" width="33" style="8" bestFit="1" customWidth="1"/>
    <col min="9863" max="9863" width="14.25" style="8" customWidth="1"/>
    <col min="9864" max="9864" width="10.125" style="8" customWidth="1"/>
    <col min="9865" max="9865" width="11.5" style="8" customWidth="1"/>
    <col min="9866" max="9866" width="16.75" style="8" customWidth="1"/>
    <col min="9867" max="9867" width="14.375" style="8" bestFit="1" customWidth="1"/>
    <col min="9868" max="9868" width="18.5" style="8" customWidth="1"/>
    <col min="9869" max="9869" width="10" style="8" customWidth="1"/>
    <col min="9870" max="9870" width="13.875" style="8" bestFit="1" customWidth="1"/>
    <col min="9871" max="9871" width="17.625" style="8" customWidth="1"/>
    <col min="9872" max="9872" width="14.375" style="8" bestFit="1" customWidth="1"/>
    <col min="9873" max="9873" width="20.125" style="8" customWidth="1"/>
    <col min="9874" max="9874" width="7" style="8" customWidth="1"/>
    <col min="9875" max="9875" width="3.25" style="8" customWidth="1"/>
    <col min="9876" max="9876" width="7" style="8" customWidth="1"/>
    <col min="9877" max="9877" width="3.875" style="8" customWidth="1"/>
    <col min="9878" max="9878" width="7" style="8" customWidth="1"/>
    <col min="9879" max="9879" width="3.25" style="8" customWidth="1"/>
    <col min="9880" max="9880" width="7" style="8" customWidth="1"/>
    <col min="9881" max="10116" width="9" style="8"/>
    <col min="10117" max="10117" width="13.625" style="8" customWidth="1"/>
    <col min="10118" max="10118" width="33" style="8" bestFit="1" customWidth="1"/>
    <col min="10119" max="10119" width="14.25" style="8" customWidth="1"/>
    <col min="10120" max="10120" width="10.125" style="8" customWidth="1"/>
    <col min="10121" max="10121" width="11.5" style="8" customWidth="1"/>
    <col min="10122" max="10122" width="16.75" style="8" customWidth="1"/>
    <col min="10123" max="10123" width="14.375" style="8" bestFit="1" customWidth="1"/>
    <col min="10124" max="10124" width="18.5" style="8" customWidth="1"/>
    <col min="10125" max="10125" width="10" style="8" customWidth="1"/>
    <col min="10126" max="10126" width="13.875" style="8" bestFit="1" customWidth="1"/>
    <col min="10127" max="10127" width="17.625" style="8" customWidth="1"/>
    <col min="10128" max="10128" width="14.375" style="8" bestFit="1" customWidth="1"/>
    <col min="10129" max="10129" width="20.125" style="8" customWidth="1"/>
    <col min="10130" max="10130" width="7" style="8" customWidth="1"/>
    <col min="10131" max="10131" width="3.25" style="8" customWidth="1"/>
    <col min="10132" max="10132" width="7" style="8" customWidth="1"/>
    <col min="10133" max="10133" width="3.875" style="8" customWidth="1"/>
    <col min="10134" max="10134" width="7" style="8" customWidth="1"/>
    <col min="10135" max="10135" width="3.25" style="8" customWidth="1"/>
    <col min="10136" max="10136" width="7" style="8" customWidth="1"/>
    <col min="10137" max="10372" width="9" style="8"/>
    <col min="10373" max="10373" width="13.625" style="8" customWidth="1"/>
    <col min="10374" max="10374" width="33" style="8" bestFit="1" customWidth="1"/>
    <col min="10375" max="10375" width="14.25" style="8" customWidth="1"/>
    <col min="10376" max="10376" width="10.125" style="8" customWidth="1"/>
    <col min="10377" max="10377" width="11.5" style="8" customWidth="1"/>
    <col min="10378" max="10378" width="16.75" style="8" customWidth="1"/>
    <col min="10379" max="10379" width="14.375" style="8" bestFit="1" customWidth="1"/>
    <col min="10380" max="10380" width="18.5" style="8" customWidth="1"/>
    <col min="10381" max="10381" width="10" style="8" customWidth="1"/>
    <col min="10382" max="10382" width="13.875" style="8" bestFit="1" customWidth="1"/>
    <col min="10383" max="10383" width="17.625" style="8" customWidth="1"/>
    <col min="10384" max="10384" width="14.375" style="8" bestFit="1" customWidth="1"/>
    <col min="10385" max="10385" width="20.125" style="8" customWidth="1"/>
    <col min="10386" max="10386" width="7" style="8" customWidth="1"/>
    <col min="10387" max="10387" width="3.25" style="8" customWidth="1"/>
    <col min="10388" max="10388" width="7" style="8" customWidth="1"/>
    <col min="10389" max="10389" width="3.875" style="8" customWidth="1"/>
    <col min="10390" max="10390" width="7" style="8" customWidth="1"/>
    <col min="10391" max="10391" width="3.25" style="8" customWidth="1"/>
    <col min="10392" max="10392" width="7" style="8" customWidth="1"/>
    <col min="10393" max="10628" width="9" style="8"/>
    <col min="10629" max="10629" width="13.625" style="8" customWidth="1"/>
    <col min="10630" max="10630" width="33" style="8" bestFit="1" customWidth="1"/>
    <col min="10631" max="10631" width="14.25" style="8" customWidth="1"/>
    <col min="10632" max="10632" width="10.125" style="8" customWidth="1"/>
    <col min="10633" max="10633" width="11.5" style="8" customWidth="1"/>
    <col min="10634" max="10634" width="16.75" style="8" customWidth="1"/>
    <col min="10635" max="10635" width="14.375" style="8" bestFit="1" customWidth="1"/>
    <col min="10636" max="10636" width="18.5" style="8" customWidth="1"/>
    <col min="10637" max="10637" width="10" style="8" customWidth="1"/>
    <col min="10638" max="10638" width="13.875" style="8" bestFit="1" customWidth="1"/>
    <col min="10639" max="10639" width="17.625" style="8" customWidth="1"/>
    <col min="10640" max="10640" width="14.375" style="8" bestFit="1" customWidth="1"/>
    <col min="10641" max="10641" width="20.125" style="8" customWidth="1"/>
    <col min="10642" max="10642" width="7" style="8" customWidth="1"/>
    <col min="10643" max="10643" width="3.25" style="8" customWidth="1"/>
    <col min="10644" max="10644" width="7" style="8" customWidth="1"/>
    <col min="10645" max="10645" width="3.875" style="8" customWidth="1"/>
    <col min="10646" max="10646" width="7" style="8" customWidth="1"/>
    <col min="10647" max="10647" width="3.25" style="8" customWidth="1"/>
    <col min="10648" max="10648" width="7" style="8" customWidth="1"/>
    <col min="10649" max="10884" width="9" style="8"/>
    <col min="10885" max="10885" width="13.625" style="8" customWidth="1"/>
    <col min="10886" max="10886" width="33" style="8" bestFit="1" customWidth="1"/>
    <col min="10887" max="10887" width="14.25" style="8" customWidth="1"/>
    <col min="10888" max="10888" width="10.125" style="8" customWidth="1"/>
    <col min="10889" max="10889" width="11.5" style="8" customWidth="1"/>
    <col min="10890" max="10890" width="16.75" style="8" customWidth="1"/>
    <col min="10891" max="10891" width="14.375" style="8" bestFit="1" customWidth="1"/>
    <col min="10892" max="10892" width="18.5" style="8" customWidth="1"/>
    <col min="10893" max="10893" width="10" style="8" customWidth="1"/>
    <col min="10894" max="10894" width="13.875" style="8" bestFit="1" customWidth="1"/>
    <col min="10895" max="10895" width="17.625" style="8" customWidth="1"/>
    <col min="10896" max="10896" width="14.375" style="8" bestFit="1" customWidth="1"/>
    <col min="10897" max="10897" width="20.125" style="8" customWidth="1"/>
    <col min="10898" max="10898" width="7" style="8" customWidth="1"/>
    <col min="10899" max="10899" width="3.25" style="8" customWidth="1"/>
    <col min="10900" max="10900" width="7" style="8" customWidth="1"/>
    <col min="10901" max="10901" width="3.875" style="8" customWidth="1"/>
    <col min="10902" max="10902" width="7" style="8" customWidth="1"/>
    <col min="10903" max="10903" width="3.25" style="8" customWidth="1"/>
    <col min="10904" max="10904" width="7" style="8" customWidth="1"/>
    <col min="10905" max="11140" width="9" style="8"/>
    <col min="11141" max="11141" width="13.625" style="8" customWidth="1"/>
    <col min="11142" max="11142" width="33" style="8" bestFit="1" customWidth="1"/>
    <col min="11143" max="11143" width="14.25" style="8" customWidth="1"/>
    <col min="11144" max="11144" width="10.125" style="8" customWidth="1"/>
    <col min="11145" max="11145" width="11.5" style="8" customWidth="1"/>
    <col min="11146" max="11146" width="16.75" style="8" customWidth="1"/>
    <col min="11147" max="11147" width="14.375" style="8" bestFit="1" customWidth="1"/>
    <col min="11148" max="11148" width="18.5" style="8" customWidth="1"/>
    <col min="11149" max="11149" width="10" style="8" customWidth="1"/>
    <col min="11150" max="11150" width="13.875" style="8" bestFit="1" customWidth="1"/>
    <col min="11151" max="11151" width="17.625" style="8" customWidth="1"/>
    <col min="11152" max="11152" width="14.375" style="8" bestFit="1" customWidth="1"/>
    <col min="11153" max="11153" width="20.125" style="8" customWidth="1"/>
    <col min="11154" max="11154" width="7" style="8" customWidth="1"/>
    <col min="11155" max="11155" width="3.25" style="8" customWidth="1"/>
    <col min="11156" max="11156" width="7" style="8" customWidth="1"/>
    <col min="11157" max="11157" width="3.875" style="8" customWidth="1"/>
    <col min="11158" max="11158" width="7" style="8" customWidth="1"/>
    <col min="11159" max="11159" width="3.25" style="8" customWidth="1"/>
    <col min="11160" max="11160" width="7" style="8" customWidth="1"/>
    <col min="11161" max="11396" width="9" style="8"/>
    <col min="11397" max="11397" width="13.625" style="8" customWidth="1"/>
    <col min="11398" max="11398" width="33" style="8" bestFit="1" customWidth="1"/>
    <col min="11399" max="11399" width="14.25" style="8" customWidth="1"/>
    <col min="11400" max="11400" width="10.125" style="8" customWidth="1"/>
    <col min="11401" max="11401" width="11.5" style="8" customWidth="1"/>
    <col min="11402" max="11402" width="16.75" style="8" customWidth="1"/>
    <col min="11403" max="11403" width="14.375" style="8" bestFit="1" customWidth="1"/>
    <col min="11404" max="11404" width="18.5" style="8" customWidth="1"/>
    <col min="11405" max="11405" width="10" style="8" customWidth="1"/>
    <col min="11406" max="11406" width="13.875" style="8" bestFit="1" customWidth="1"/>
    <col min="11407" max="11407" width="17.625" style="8" customWidth="1"/>
    <col min="11408" max="11408" width="14.375" style="8" bestFit="1" customWidth="1"/>
    <col min="11409" max="11409" width="20.125" style="8" customWidth="1"/>
    <col min="11410" max="11410" width="7" style="8" customWidth="1"/>
    <col min="11411" max="11411" width="3.25" style="8" customWidth="1"/>
    <col min="11412" max="11412" width="7" style="8" customWidth="1"/>
    <col min="11413" max="11413" width="3.875" style="8" customWidth="1"/>
    <col min="11414" max="11414" width="7" style="8" customWidth="1"/>
    <col min="11415" max="11415" width="3.25" style="8" customWidth="1"/>
    <col min="11416" max="11416" width="7" style="8" customWidth="1"/>
    <col min="11417" max="11652" width="9" style="8"/>
    <col min="11653" max="11653" width="13.625" style="8" customWidth="1"/>
    <col min="11654" max="11654" width="33" style="8" bestFit="1" customWidth="1"/>
    <col min="11655" max="11655" width="14.25" style="8" customWidth="1"/>
    <col min="11656" max="11656" width="10.125" style="8" customWidth="1"/>
    <col min="11657" max="11657" width="11.5" style="8" customWidth="1"/>
    <col min="11658" max="11658" width="16.75" style="8" customWidth="1"/>
    <col min="11659" max="11659" width="14.375" style="8" bestFit="1" customWidth="1"/>
    <col min="11660" max="11660" width="18.5" style="8" customWidth="1"/>
    <col min="11661" max="11661" width="10" style="8" customWidth="1"/>
    <col min="11662" max="11662" width="13.875" style="8" bestFit="1" customWidth="1"/>
    <col min="11663" max="11663" width="17.625" style="8" customWidth="1"/>
    <col min="11664" max="11664" width="14.375" style="8" bestFit="1" customWidth="1"/>
    <col min="11665" max="11665" width="20.125" style="8" customWidth="1"/>
    <col min="11666" max="11666" width="7" style="8" customWidth="1"/>
    <col min="11667" max="11667" width="3.25" style="8" customWidth="1"/>
    <col min="11668" max="11668" width="7" style="8" customWidth="1"/>
    <col min="11669" max="11669" width="3.875" style="8" customWidth="1"/>
    <col min="11670" max="11670" width="7" style="8" customWidth="1"/>
    <col min="11671" max="11671" width="3.25" style="8" customWidth="1"/>
    <col min="11672" max="11672" width="7" style="8" customWidth="1"/>
    <col min="11673" max="11908" width="9" style="8"/>
    <col min="11909" max="11909" width="13.625" style="8" customWidth="1"/>
    <col min="11910" max="11910" width="33" style="8" bestFit="1" customWidth="1"/>
    <col min="11911" max="11911" width="14.25" style="8" customWidth="1"/>
    <col min="11912" max="11912" width="10.125" style="8" customWidth="1"/>
    <col min="11913" max="11913" width="11.5" style="8" customWidth="1"/>
    <col min="11914" max="11914" width="16.75" style="8" customWidth="1"/>
    <col min="11915" max="11915" width="14.375" style="8" bestFit="1" customWidth="1"/>
    <col min="11916" max="11916" width="18.5" style="8" customWidth="1"/>
    <col min="11917" max="11917" width="10" style="8" customWidth="1"/>
    <col min="11918" max="11918" width="13.875" style="8" bestFit="1" customWidth="1"/>
    <col min="11919" max="11919" width="17.625" style="8" customWidth="1"/>
    <col min="11920" max="11920" width="14.375" style="8" bestFit="1" customWidth="1"/>
    <col min="11921" max="11921" width="20.125" style="8" customWidth="1"/>
    <col min="11922" max="11922" width="7" style="8" customWidth="1"/>
    <col min="11923" max="11923" width="3.25" style="8" customWidth="1"/>
    <col min="11924" max="11924" width="7" style="8" customWidth="1"/>
    <col min="11925" max="11925" width="3.875" style="8" customWidth="1"/>
    <col min="11926" max="11926" width="7" style="8" customWidth="1"/>
    <col min="11927" max="11927" width="3.25" style="8" customWidth="1"/>
    <col min="11928" max="11928" width="7" style="8" customWidth="1"/>
    <col min="11929" max="12164" width="9" style="8"/>
    <col min="12165" max="12165" width="13.625" style="8" customWidth="1"/>
    <col min="12166" max="12166" width="33" style="8" bestFit="1" customWidth="1"/>
    <col min="12167" max="12167" width="14.25" style="8" customWidth="1"/>
    <col min="12168" max="12168" width="10.125" style="8" customWidth="1"/>
    <col min="12169" max="12169" width="11.5" style="8" customWidth="1"/>
    <col min="12170" max="12170" width="16.75" style="8" customWidth="1"/>
    <col min="12171" max="12171" width="14.375" style="8" bestFit="1" customWidth="1"/>
    <col min="12172" max="12172" width="18.5" style="8" customWidth="1"/>
    <col min="12173" max="12173" width="10" style="8" customWidth="1"/>
    <col min="12174" max="12174" width="13.875" style="8" bestFit="1" customWidth="1"/>
    <col min="12175" max="12175" width="17.625" style="8" customWidth="1"/>
    <col min="12176" max="12176" width="14.375" style="8" bestFit="1" customWidth="1"/>
    <col min="12177" max="12177" width="20.125" style="8" customWidth="1"/>
    <col min="12178" max="12178" width="7" style="8" customWidth="1"/>
    <col min="12179" max="12179" width="3.25" style="8" customWidth="1"/>
    <col min="12180" max="12180" width="7" style="8" customWidth="1"/>
    <col min="12181" max="12181" width="3.875" style="8" customWidth="1"/>
    <col min="12182" max="12182" width="7" style="8" customWidth="1"/>
    <col min="12183" max="12183" width="3.25" style="8" customWidth="1"/>
    <col min="12184" max="12184" width="7" style="8" customWidth="1"/>
    <col min="12185" max="12420" width="9" style="8"/>
    <col min="12421" max="12421" width="13.625" style="8" customWidth="1"/>
    <col min="12422" max="12422" width="33" style="8" bestFit="1" customWidth="1"/>
    <col min="12423" max="12423" width="14.25" style="8" customWidth="1"/>
    <col min="12424" max="12424" width="10.125" style="8" customWidth="1"/>
    <col min="12425" max="12425" width="11.5" style="8" customWidth="1"/>
    <col min="12426" max="12426" width="16.75" style="8" customWidth="1"/>
    <col min="12427" max="12427" width="14.375" style="8" bestFit="1" customWidth="1"/>
    <col min="12428" max="12428" width="18.5" style="8" customWidth="1"/>
    <col min="12429" max="12429" width="10" style="8" customWidth="1"/>
    <col min="12430" max="12430" width="13.875" style="8" bestFit="1" customWidth="1"/>
    <col min="12431" max="12431" width="17.625" style="8" customWidth="1"/>
    <col min="12432" max="12432" width="14.375" style="8" bestFit="1" customWidth="1"/>
    <col min="12433" max="12433" width="20.125" style="8" customWidth="1"/>
    <col min="12434" max="12434" width="7" style="8" customWidth="1"/>
    <col min="12435" max="12435" width="3.25" style="8" customWidth="1"/>
    <col min="12436" max="12436" width="7" style="8" customWidth="1"/>
    <col min="12437" max="12437" width="3.875" style="8" customWidth="1"/>
    <col min="12438" max="12438" width="7" style="8" customWidth="1"/>
    <col min="12439" max="12439" width="3.25" style="8" customWidth="1"/>
    <col min="12440" max="12440" width="7" style="8" customWidth="1"/>
    <col min="12441" max="12676" width="9" style="8"/>
    <col min="12677" max="12677" width="13.625" style="8" customWidth="1"/>
    <col min="12678" max="12678" width="33" style="8" bestFit="1" customWidth="1"/>
    <col min="12679" max="12679" width="14.25" style="8" customWidth="1"/>
    <col min="12680" max="12680" width="10.125" style="8" customWidth="1"/>
    <col min="12681" max="12681" width="11.5" style="8" customWidth="1"/>
    <col min="12682" max="12682" width="16.75" style="8" customWidth="1"/>
    <col min="12683" max="12683" width="14.375" style="8" bestFit="1" customWidth="1"/>
    <col min="12684" max="12684" width="18.5" style="8" customWidth="1"/>
    <col min="12685" max="12685" width="10" style="8" customWidth="1"/>
    <col min="12686" max="12686" width="13.875" style="8" bestFit="1" customWidth="1"/>
    <col min="12687" max="12687" width="17.625" style="8" customWidth="1"/>
    <col min="12688" max="12688" width="14.375" style="8" bestFit="1" customWidth="1"/>
    <col min="12689" max="12689" width="20.125" style="8" customWidth="1"/>
    <col min="12690" max="12690" width="7" style="8" customWidth="1"/>
    <col min="12691" max="12691" width="3.25" style="8" customWidth="1"/>
    <col min="12692" max="12692" width="7" style="8" customWidth="1"/>
    <col min="12693" max="12693" width="3.875" style="8" customWidth="1"/>
    <col min="12694" max="12694" width="7" style="8" customWidth="1"/>
    <col min="12695" max="12695" width="3.25" style="8" customWidth="1"/>
    <col min="12696" max="12696" width="7" style="8" customWidth="1"/>
    <col min="12697" max="12932" width="9" style="8"/>
    <col min="12933" max="12933" width="13.625" style="8" customWidth="1"/>
    <col min="12934" max="12934" width="33" style="8" bestFit="1" customWidth="1"/>
    <col min="12935" max="12935" width="14.25" style="8" customWidth="1"/>
    <col min="12936" max="12936" width="10.125" style="8" customWidth="1"/>
    <col min="12937" max="12937" width="11.5" style="8" customWidth="1"/>
    <col min="12938" max="12938" width="16.75" style="8" customWidth="1"/>
    <col min="12939" max="12939" width="14.375" style="8" bestFit="1" customWidth="1"/>
    <col min="12940" max="12940" width="18.5" style="8" customWidth="1"/>
    <col min="12941" max="12941" width="10" style="8" customWidth="1"/>
    <col min="12942" max="12942" width="13.875" style="8" bestFit="1" customWidth="1"/>
    <col min="12943" max="12943" width="17.625" style="8" customWidth="1"/>
    <col min="12944" max="12944" width="14.375" style="8" bestFit="1" customWidth="1"/>
    <col min="12945" max="12945" width="20.125" style="8" customWidth="1"/>
    <col min="12946" max="12946" width="7" style="8" customWidth="1"/>
    <col min="12947" max="12947" width="3.25" style="8" customWidth="1"/>
    <col min="12948" max="12948" width="7" style="8" customWidth="1"/>
    <col min="12949" max="12949" width="3.875" style="8" customWidth="1"/>
    <col min="12950" max="12950" width="7" style="8" customWidth="1"/>
    <col min="12951" max="12951" width="3.25" style="8" customWidth="1"/>
    <col min="12952" max="12952" width="7" style="8" customWidth="1"/>
    <col min="12953" max="13188" width="9" style="8"/>
    <col min="13189" max="13189" width="13.625" style="8" customWidth="1"/>
    <col min="13190" max="13190" width="33" style="8" bestFit="1" customWidth="1"/>
    <col min="13191" max="13191" width="14.25" style="8" customWidth="1"/>
    <col min="13192" max="13192" width="10.125" style="8" customWidth="1"/>
    <col min="13193" max="13193" width="11.5" style="8" customWidth="1"/>
    <col min="13194" max="13194" width="16.75" style="8" customWidth="1"/>
    <col min="13195" max="13195" width="14.375" style="8" bestFit="1" customWidth="1"/>
    <col min="13196" max="13196" width="18.5" style="8" customWidth="1"/>
    <col min="13197" max="13197" width="10" style="8" customWidth="1"/>
    <col min="13198" max="13198" width="13.875" style="8" bestFit="1" customWidth="1"/>
    <col min="13199" max="13199" width="17.625" style="8" customWidth="1"/>
    <col min="13200" max="13200" width="14.375" style="8" bestFit="1" customWidth="1"/>
    <col min="13201" max="13201" width="20.125" style="8" customWidth="1"/>
    <col min="13202" max="13202" width="7" style="8" customWidth="1"/>
    <col min="13203" max="13203" width="3.25" style="8" customWidth="1"/>
    <col min="13204" max="13204" width="7" style="8" customWidth="1"/>
    <col min="13205" max="13205" width="3.875" style="8" customWidth="1"/>
    <col min="13206" max="13206" width="7" style="8" customWidth="1"/>
    <col min="13207" max="13207" width="3.25" style="8" customWidth="1"/>
    <col min="13208" max="13208" width="7" style="8" customWidth="1"/>
    <col min="13209" max="13444" width="9" style="8"/>
    <col min="13445" max="13445" width="13.625" style="8" customWidth="1"/>
    <col min="13446" max="13446" width="33" style="8" bestFit="1" customWidth="1"/>
    <col min="13447" max="13447" width="14.25" style="8" customWidth="1"/>
    <col min="13448" max="13448" width="10.125" style="8" customWidth="1"/>
    <col min="13449" max="13449" width="11.5" style="8" customWidth="1"/>
    <col min="13450" max="13450" width="16.75" style="8" customWidth="1"/>
    <col min="13451" max="13451" width="14.375" style="8" bestFit="1" customWidth="1"/>
    <col min="13452" max="13452" width="18.5" style="8" customWidth="1"/>
    <col min="13453" max="13453" width="10" style="8" customWidth="1"/>
    <col min="13454" max="13454" width="13.875" style="8" bestFit="1" customWidth="1"/>
    <col min="13455" max="13455" width="17.625" style="8" customWidth="1"/>
    <col min="13456" max="13456" width="14.375" style="8" bestFit="1" customWidth="1"/>
    <col min="13457" max="13457" width="20.125" style="8" customWidth="1"/>
    <col min="13458" max="13458" width="7" style="8" customWidth="1"/>
    <col min="13459" max="13459" width="3.25" style="8" customWidth="1"/>
    <col min="13460" max="13460" width="7" style="8" customWidth="1"/>
    <col min="13461" max="13461" width="3.875" style="8" customWidth="1"/>
    <col min="13462" max="13462" width="7" style="8" customWidth="1"/>
    <col min="13463" max="13463" width="3.25" style="8" customWidth="1"/>
    <col min="13464" max="13464" width="7" style="8" customWidth="1"/>
    <col min="13465" max="13700" width="9" style="8"/>
    <col min="13701" max="13701" width="13.625" style="8" customWidth="1"/>
    <col min="13702" max="13702" width="33" style="8" bestFit="1" customWidth="1"/>
    <col min="13703" max="13703" width="14.25" style="8" customWidth="1"/>
    <col min="13704" max="13704" width="10.125" style="8" customWidth="1"/>
    <col min="13705" max="13705" width="11.5" style="8" customWidth="1"/>
    <col min="13706" max="13706" width="16.75" style="8" customWidth="1"/>
    <col min="13707" max="13707" width="14.375" style="8" bestFit="1" customWidth="1"/>
    <col min="13708" max="13708" width="18.5" style="8" customWidth="1"/>
    <col min="13709" max="13709" width="10" style="8" customWidth="1"/>
    <col min="13710" max="13710" width="13.875" style="8" bestFit="1" customWidth="1"/>
    <col min="13711" max="13711" width="17.625" style="8" customWidth="1"/>
    <col min="13712" max="13712" width="14.375" style="8" bestFit="1" customWidth="1"/>
    <col min="13713" max="13713" width="20.125" style="8" customWidth="1"/>
    <col min="13714" max="13714" width="7" style="8" customWidth="1"/>
    <col min="13715" max="13715" width="3.25" style="8" customWidth="1"/>
    <col min="13716" max="13716" width="7" style="8" customWidth="1"/>
    <col min="13717" max="13717" width="3.875" style="8" customWidth="1"/>
    <col min="13718" max="13718" width="7" style="8" customWidth="1"/>
    <col min="13719" max="13719" width="3.25" style="8" customWidth="1"/>
    <col min="13720" max="13720" width="7" style="8" customWidth="1"/>
    <col min="13721" max="13956" width="9" style="8"/>
    <col min="13957" max="13957" width="13.625" style="8" customWidth="1"/>
    <col min="13958" max="13958" width="33" style="8" bestFit="1" customWidth="1"/>
    <col min="13959" max="13959" width="14.25" style="8" customWidth="1"/>
    <col min="13960" max="13960" width="10.125" style="8" customWidth="1"/>
    <col min="13961" max="13961" width="11.5" style="8" customWidth="1"/>
    <col min="13962" max="13962" width="16.75" style="8" customWidth="1"/>
    <col min="13963" max="13963" width="14.375" style="8" bestFit="1" customWidth="1"/>
    <col min="13964" max="13964" width="18.5" style="8" customWidth="1"/>
    <col min="13965" max="13965" width="10" style="8" customWidth="1"/>
    <col min="13966" max="13966" width="13.875" style="8" bestFit="1" customWidth="1"/>
    <col min="13967" max="13967" width="17.625" style="8" customWidth="1"/>
    <col min="13968" max="13968" width="14.375" style="8" bestFit="1" customWidth="1"/>
    <col min="13969" max="13969" width="20.125" style="8" customWidth="1"/>
    <col min="13970" max="13970" width="7" style="8" customWidth="1"/>
    <col min="13971" max="13971" width="3.25" style="8" customWidth="1"/>
    <col min="13972" max="13972" width="7" style="8" customWidth="1"/>
    <col min="13973" max="13973" width="3.875" style="8" customWidth="1"/>
    <col min="13974" max="13974" width="7" style="8" customWidth="1"/>
    <col min="13975" max="13975" width="3.25" style="8" customWidth="1"/>
    <col min="13976" max="13976" width="7" style="8" customWidth="1"/>
    <col min="13977" max="14212" width="9" style="8"/>
    <col min="14213" max="14213" width="13.625" style="8" customWidth="1"/>
    <col min="14214" max="14214" width="33" style="8" bestFit="1" customWidth="1"/>
    <col min="14215" max="14215" width="14.25" style="8" customWidth="1"/>
    <col min="14216" max="14216" width="10.125" style="8" customWidth="1"/>
    <col min="14217" max="14217" width="11.5" style="8" customWidth="1"/>
    <col min="14218" max="14218" width="16.75" style="8" customWidth="1"/>
    <col min="14219" max="14219" width="14.375" style="8" bestFit="1" customWidth="1"/>
    <col min="14220" max="14220" width="18.5" style="8" customWidth="1"/>
    <col min="14221" max="14221" width="10" style="8" customWidth="1"/>
    <col min="14222" max="14222" width="13.875" style="8" bestFit="1" customWidth="1"/>
    <col min="14223" max="14223" width="17.625" style="8" customWidth="1"/>
    <col min="14224" max="14224" width="14.375" style="8" bestFit="1" customWidth="1"/>
    <col min="14225" max="14225" width="20.125" style="8" customWidth="1"/>
    <col min="14226" max="14226" width="7" style="8" customWidth="1"/>
    <col min="14227" max="14227" width="3.25" style="8" customWidth="1"/>
    <col min="14228" max="14228" width="7" style="8" customWidth="1"/>
    <col min="14229" max="14229" width="3.875" style="8" customWidth="1"/>
    <col min="14230" max="14230" width="7" style="8" customWidth="1"/>
    <col min="14231" max="14231" width="3.25" style="8" customWidth="1"/>
    <col min="14232" max="14232" width="7" style="8" customWidth="1"/>
    <col min="14233" max="14468" width="9" style="8"/>
    <col min="14469" max="14469" width="13.625" style="8" customWidth="1"/>
    <col min="14470" max="14470" width="33" style="8" bestFit="1" customWidth="1"/>
    <col min="14471" max="14471" width="14.25" style="8" customWidth="1"/>
    <col min="14472" max="14472" width="10.125" style="8" customWidth="1"/>
    <col min="14473" max="14473" width="11.5" style="8" customWidth="1"/>
    <col min="14474" max="14474" width="16.75" style="8" customWidth="1"/>
    <col min="14475" max="14475" width="14.375" style="8" bestFit="1" customWidth="1"/>
    <col min="14476" max="14476" width="18.5" style="8" customWidth="1"/>
    <col min="14477" max="14477" width="10" style="8" customWidth="1"/>
    <col min="14478" max="14478" width="13.875" style="8" bestFit="1" customWidth="1"/>
    <col min="14479" max="14479" width="17.625" style="8" customWidth="1"/>
    <col min="14480" max="14480" width="14.375" style="8" bestFit="1" customWidth="1"/>
    <col min="14481" max="14481" width="20.125" style="8" customWidth="1"/>
    <col min="14482" max="14482" width="7" style="8" customWidth="1"/>
    <col min="14483" max="14483" width="3.25" style="8" customWidth="1"/>
    <col min="14484" max="14484" width="7" style="8" customWidth="1"/>
    <col min="14485" max="14485" width="3.875" style="8" customWidth="1"/>
    <col min="14486" max="14486" width="7" style="8" customWidth="1"/>
    <col min="14487" max="14487" width="3.25" style="8" customWidth="1"/>
    <col min="14488" max="14488" width="7" style="8" customWidth="1"/>
    <col min="14489" max="14724" width="9" style="8"/>
    <col min="14725" max="14725" width="13.625" style="8" customWidth="1"/>
    <col min="14726" max="14726" width="33" style="8" bestFit="1" customWidth="1"/>
    <col min="14727" max="14727" width="14.25" style="8" customWidth="1"/>
    <col min="14728" max="14728" width="10.125" style="8" customWidth="1"/>
    <col min="14729" max="14729" width="11.5" style="8" customWidth="1"/>
    <col min="14730" max="14730" width="16.75" style="8" customWidth="1"/>
    <col min="14731" max="14731" width="14.375" style="8" bestFit="1" customWidth="1"/>
    <col min="14732" max="14732" width="18.5" style="8" customWidth="1"/>
    <col min="14733" max="14733" width="10" style="8" customWidth="1"/>
    <col min="14734" max="14734" width="13.875" style="8" bestFit="1" customWidth="1"/>
    <col min="14735" max="14735" width="17.625" style="8" customWidth="1"/>
    <col min="14736" max="14736" width="14.375" style="8" bestFit="1" customWidth="1"/>
    <col min="14737" max="14737" width="20.125" style="8" customWidth="1"/>
    <col min="14738" max="14738" width="7" style="8" customWidth="1"/>
    <col min="14739" max="14739" width="3.25" style="8" customWidth="1"/>
    <col min="14740" max="14740" width="7" style="8" customWidth="1"/>
    <col min="14741" max="14741" width="3.875" style="8" customWidth="1"/>
    <col min="14742" max="14742" width="7" style="8" customWidth="1"/>
    <col min="14743" max="14743" width="3.25" style="8" customWidth="1"/>
    <col min="14744" max="14744" width="7" style="8" customWidth="1"/>
    <col min="14745" max="14980" width="9" style="8"/>
    <col min="14981" max="14981" width="13.625" style="8" customWidth="1"/>
    <col min="14982" max="14982" width="33" style="8" bestFit="1" customWidth="1"/>
    <col min="14983" max="14983" width="14.25" style="8" customWidth="1"/>
    <col min="14984" max="14984" width="10.125" style="8" customWidth="1"/>
    <col min="14985" max="14985" width="11.5" style="8" customWidth="1"/>
    <col min="14986" max="14986" width="16.75" style="8" customWidth="1"/>
    <col min="14987" max="14987" width="14.375" style="8" bestFit="1" customWidth="1"/>
    <col min="14988" max="14988" width="18.5" style="8" customWidth="1"/>
    <col min="14989" max="14989" width="10" style="8" customWidth="1"/>
    <col min="14990" max="14990" width="13.875" style="8" bestFit="1" customWidth="1"/>
    <col min="14991" max="14991" width="17.625" style="8" customWidth="1"/>
    <col min="14992" max="14992" width="14.375" style="8" bestFit="1" customWidth="1"/>
    <col min="14993" max="14993" width="20.125" style="8" customWidth="1"/>
    <col min="14994" max="14994" width="7" style="8" customWidth="1"/>
    <col min="14995" max="14995" width="3.25" style="8" customWidth="1"/>
    <col min="14996" max="14996" width="7" style="8" customWidth="1"/>
    <col min="14997" max="14997" width="3.875" style="8" customWidth="1"/>
    <col min="14998" max="14998" width="7" style="8" customWidth="1"/>
    <col min="14999" max="14999" width="3.25" style="8" customWidth="1"/>
    <col min="15000" max="15000" width="7" style="8" customWidth="1"/>
    <col min="15001" max="15236" width="9" style="8"/>
    <col min="15237" max="15237" width="13.625" style="8" customWidth="1"/>
    <col min="15238" max="15238" width="33" style="8" bestFit="1" customWidth="1"/>
    <col min="15239" max="15239" width="14.25" style="8" customWidth="1"/>
    <col min="15240" max="15240" width="10.125" style="8" customWidth="1"/>
    <col min="15241" max="15241" width="11.5" style="8" customWidth="1"/>
    <col min="15242" max="15242" width="16.75" style="8" customWidth="1"/>
    <col min="15243" max="15243" width="14.375" style="8" bestFit="1" customWidth="1"/>
    <col min="15244" max="15244" width="18.5" style="8" customWidth="1"/>
    <col min="15245" max="15245" width="10" style="8" customWidth="1"/>
    <col min="15246" max="15246" width="13.875" style="8" bestFit="1" customWidth="1"/>
    <col min="15247" max="15247" width="17.625" style="8" customWidth="1"/>
    <col min="15248" max="15248" width="14.375" style="8" bestFit="1" customWidth="1"/>
    <col min="15249" max="15249" width="20.125" style="8" customWidth="1"/>
    <col min="15250" max="15250" width="7" style="8" customWidth="1"/>
    <col min="15251" max="15251" width="3.25" style="8" customWidth="1"/>
    <col min="15252" max="15252" width="7" style="8" customWidth="1"/>
    <col min="15253" max="15253" width="3.875" style="8" customWidth="1"/>
    <col min="15254" max="15254" width="7" style="8" customWidth="1"/>
    <col min="15255" max="15255" width="3.25" style="8" customWidth="1"/>
    <col min="15256" max="15256" width="7" style="8" customWidth="1"/>
    <col min="15257" max="15492" width="9" style="8"/>
    <col min="15493" max="15493" width="13.625" style="8" customWidth="1"/>
    <col min="15494" max="15494" width="33" style="8" bestFit="1" customWidth="1"/>
    <col min="15495" max="15495" width="14.25" style="8" customWidth="1"/>
    <col min="15496" max="15496" width="10.125" style="8" customWidth="1"/>
    <col min="15497" max="15497" width="11.5" style="8" customWidth="1"/>
    <col min="15498" max="15498" width="16.75" style="8" customWidth="1"/>
    <col min="15499" max="15499" width="14.375" style="8" bestFit="1" customWidth="1"/>
    <col min="15500" max="15500" width="18.5" style="8" customWidth="1"/>
    <col min="15501" max="15501" width="10" style="8" customWidth="1"/>
    <col min="15502" max="15502" width="13.875" style="8" bestFit="1" customWidth="1"/>
    <col min="15503" max="15503" width="17.625" style="8" customWidth="1"/>
    <col min="15504" max="15504" width="14.375" style="8" bestFit="1" customWidth="1"/>
    <col min="15505" max="15505" width="20.125" style="8" customWidth="1"/>
    <col min="15506" max="15506" width="7" style="8" customWidth="1"/>
    <col min="15507" max="15507" width="3.25" style="8" customWidth="1"/>
    <col min="15508" max="15508" width="7" style="8" customWidth="1"/>
    <col min="15509" max="15509" width="3.875" style="8" customWidth="1"/>
    <col min="15510" max="15510" width="7" style="8" customWidth="1"/>
    <col min="15511" max="15511" width="3.25" style="8" customWidth="1"/>
    <col min="15512" max="15512" width="7" style="8" customWidth="1"/>
    <col min="15513" max="15748" width="9" style="8"/>
    <col min="15749" max="15749" width="13.625" style="8" customWidth="1"/>
    <col min="15750" max="15750" width="33" style="8" bestFit="1" customWidth="1"/>
    <col min="15751" max="15751" width="14.25" style="8" customWidth="1"/>
    <col min="15752" max="15752" width="10.125" style="8" customWidth="1"/>
    <col min="15753" max="15753" width="11.5" style="8" customWidth="1"/>
    <col min="15754" max="15754" width="16.75" style="8" customWidth="1"/>
    <col min="15755" max="15755" width="14.375" style="8" bestFit="1" customWidth="1"/>
    <col min="15756" max="15756" width="18.5" style="8" customWidth="1"/>
    <col min="15757" max="15757" width="10" style="8" customWidth="1"/>
    <col min="15758" max="15758" width="13.875" style="8" bestFit="1" customWidth="1"/>
    <col min="15759" max="15759" width="17.625" style="8" customWidth="1"/>
    <col min="15760" max="15760" width="14.375" style="8" bestFit="1" customWidth="1"/>
    <col min="15761" max="15761" width="20.125" style="8" customWidth="1"/>
    <col min="15762" max="15762" width="7" style="8" customWidth="1"/>
    <col min="15763" max="15763" width="3.25" style="8" customWidth="1"/>
    <col min="15764" max="15764" width="7" style="8" customWidth="1"/>
    <col min="15765" max="15765" width="3.875" style="8" customWidth="1"/>
    <col min="15766" max="15766" width="7" style="8" customWidth="1"/>
    <col min="15767" max="15767" width="3.25" style="8" customWidth="1"/>
    <col min="15768" max="15768" width="7" style="8" customWidth="1"/>
    <col min="15769" max="16004" width="9" style="8"/>
    <col min="16005" max="16005" width="13.625" style="8" customWidth="1"/>
    <col min="16006" max="16006" width="33" style="8" bestFit="1" customWidth="1"/>
    <col min="16007" max="16007" width="14.25" style="8" customWidth="1"/>
    <col min="16008" max="16008" width="10.125" style="8" customWidth="1"/>
    <col min="16009" max="16009" width="11.5" style="8" customWidth="1"/>
    <col min="16010" max="16010" width="16.75" style="8" customWidth="1"/>
    <col min="16011" max="16011" width="14.375" style="8" bestFit="1" customWidth="1"/>
    <col min="16012" max="16012" width="18.5" style="8" customWidth="1"/>
    <col min="16013" max="16013" width="10" style="8" customWidth="1"/>
    <col min="16014" max="16014" width="13.875" style="8" bestFit="1" customWidth="1"/>
    <col min="16015" max="16015" width="17.625" style="8" customWidth="1"/>
    <col min="16016" max="16016" width="14.375" style="8" bestFit="1" customWidth="1"/>
    <col min="16017" max="16017" width="20.125" style="8" customWidth="1"/>
    <col min="16018" max="16018" width="7" style="8" customWidth="1"/>
    <col min="16019" max="16019" width="3.25" style="8" customWidth="1"/>
    <col min="16020" max="16020" width="7" style="8" customWidth="1"/>
    <col min="16021" max="16021" width="3.875" style="8" customWidth="1"/>
    <col min="16022" max="16022" width="7" style="8" customWidth="1"/>
    <col min="16023" max="16023" width="3.25" style="8" customWidth="1"/>
    <col min="16024" max="16024" width="7" style="8" customWidth="1"/>
    <col min="16025" max="16384" width="9" style="8"/>
  </cols>
  <sheetData>
    <row r="1" spans="1:51" s="6" customFormat="1" ht="161.25" customHeight="1">
      <c r="A1" s="191" t="s">
        <v>529</v>
      </c>
      <c r="B1" s="184"/>
      <c r="C1" s="185"/>
      <c r="D1" s="185"/>
      <c r="E1" s="185"/>
      <c r="F1" s="300"/>
      <c r="G1" s="300"/>
      <c r="H1" s="300"/>
      <c r="I1" s="300"/>
      <c r="J1" s="300"/>
      <c r="K1" s="300"/>
      <c r="L1" s="299"/>
      <c r="M1" s="163"/>
      <c r="N1" s="191" t="s">
        <v>529</v>
      </c>
      <c r="O1" s="184"/>
      <c r="P1" s="185"/>
      <c r="Q1" s="185"/>
      <c r="R1" s="185"/>
      <c r="S1" s="300"/>
      <c r="T1" s="300"/>
      <c r="U1" s="300"/>
      <c r="V1" s="300"/>
      <c r="W1" s="300"/>
      <c r="X1" s="300"/>
      <c r="Y1" s="299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</row>
    <row r="2" spans="1:51" s="6" customFormat="1" ht="103.5" customHeight="1">
      <c r="A2" s="191"/>
      <c r="B2" s="184"/>
      <c r="C2" s="185"/>
      <c r="D2" s="185"/>
      <c r="E2" s="185"/>
      <c r="F2" s="185"/>
      <c r="G2" s="185"/>
      <c r="H2" s="185"/>
      <c r="I2" s="185"/>
      <c r="J2" s="185"/>
      <c r="K2" s="185"/>
      <c r="L2" s="186"/>
      <c r="M2" s="163"/>
      <c r="N2" s="191"/>
      <c r="O2" s="184"/>
      <c r="P2" s="185"/>
      <c r="Q2" s="185"/>
      <c r="R2" s="185"/>
      <c r="S2" s="185"/>
      <c r="T2" s="185"/>
      <c r="U2" s="185"/>
      <c r="V2" s="185"/>
      <c r="W2" s="185"/>
      <c r="X2" s="185"/>
      <c r="Y2" s="186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</row>
    <row r="3" spans="1:51" s="7" customFormat="1" ht="134.25" customHeight="1">
      <c r="A3" s="1008"/>
      <c r="B3" s="1008"/>
      <c r="C3" s="1008"/>
      <c r="D3" s="1008"/>
      <c r="E3" s="1008"/>
      <c r="F3" s="1008"/>
      <c r="G3" s="1009"/>
      <c r="H3" s="1009"/>
      <c r="I3" s="1009"/>
      <c r="J3" s="1009"/>
      <c r="K3" s="1009"/>
      <c r="L3" s="1009"/>
      <c r="M3" s="163"/>
      <c r="N3" s="1010"/>
      <c r="O3" s="1010"/>
      <c r="P3" s="1010"/>
      <c r="Q3" s="1010"/>
      <c r="R3" s="1010"/>
      <c r="S3" s="1010"/>
      <c r="T3" s="1011"/>
      <c r="U3" s="1011"/>
      <c r="V3" s="1011"/>
      <c r="W3" s="1011"/>
      <c r="X3" s="1011"/>
      <c r="Y3" s="1011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</row>
    <row r="4" spans="1:51" s="7" customFormat="1" ht="156.75" customHeight="1">
      <c r="A4" s="512"/>
      <c r="B4" s="512"/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163"/>
      <c r="N4" s="574"/>
      <c r="O4" s="574"/>
      <c r="P4" s="574"/>
      <c r="Q4" s="574"/>
      <c r="R4" s="574"/>
      <c r="S4" s="574"/>
      <c r="T4" s="574"/>
      <c r="U4" s="574"/>
      <c r="V4" s="574"/>
      <c r="W4" s="574"/>
      <c r="X4" s="574"/>
      <c r="Y4" s="57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</row>
    <row r="5" spans="1:51" s="7" customFormat="1" ht="156.75" customHeight="1">
      <c r="A5" s="512"/>
      <c r="B5" s="512"/>
      <c r="C5" s="512"/>
      <c r="D5" s="512"/>
      <c r="E5" s="512"/>
      <c r="F5" s="512"/>
      <c r="G5" s="512"/>
      <c r="H5" s="512"/>
      <c r="I5" s="512"/>
      <c r="J5" s="512"/>
      <c r="K5" s="512"/>
      <c r="L5" s="512"/>
      <c r="M5" s="163"/>
      <c r="N5" s="574"/>
      <c r="O5" s="574"/>
      <c r="P5" s="574"/>
      <c r="Q5" s="574"/>
      <c r="R5" s="574"/>
      <c r="S5" s="574"/>
      <c r="T5" s="574"/>
      <c r="U5" s="574"/>
      <c r="V5" s="574"/>
      <c r="W5" s="574"/>
      <c r="X5" s="574"/>
      <c r="Y5" s="574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</row>
    <row r="6" spans="1:51" s="7" customFormat="1" ht="44.25" customHeight="1">
      <c r="A6" s="512"/>
      <c r="B6" s="512"/>
      <c r="C6" s="512"/>
      <c r="D6" s="512"/>
      <c r="E6" s="512"/>
      <c r="F6" s="512"/>
      <c r="G6" s="512"/>
      <c r="H6" s="512"/>
      <c r="I6" s="512"/>
      <c r="J6" s="512"/>
      <c r="K6" s="512"/>
      <c r="L6" s="512"/>
      <c r="M6" s="163"/>
      <c r="N6" s="574"/>
      <c r="O6" s="574"/>
      <c r="P6" s="574"/>
      <c r="Q6" s="574"/>
      <c r="R6" s="574"/>
      <c r="S6" s="574"/>
      <c r="T6" s="574"/>
      <c r="U6" s="574"/>
      <c r="V6" s="574"/>
      <c r="W6" s="574"/>
      <c r="X6" s="574"/>
      <c r="Y6" s="574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</row>
    <row r="7" spans="1:51" s="7" customFormat="1" ht="49.5" customHeight="1">
      <c r="A7" s="512"/>
      <c r="B7" s="512"/>
      <c r="C7" s="512"/>
      <c r="D7" s="512"/>
      <c r="E7" s="512"/>
      <c r="F7" s="512"/>
      <c r="G7" s="512"/>
      <c r="H7" s="512"/>
      <c r="I7" s="512"/>
      <c r="J7" s="512"/>
      <c r="K7" s="512"/>
      <c r="L7" s="512"/>
      <c r="M7" s="163"/>
      <c r="N7" s="574"/>
      <c r="O7" s="574"/>
      <c r="P7" s="574"/>
      <c r="Q7" s="574"/>
      <c r="R7" s="574"/>
      <c r="S7" s="574"/>
      <c r="T7" s="574"/>
      <c r="U7" s="574"/>
      <c r="V7" s="574"/>
      <c r="W7" s="574"/>
      <c r="X7" s="574"/>
      <c r="Y7" s="574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</row>
    <row r="8" spans="1:51" s="7" customFormat="1" ht="50.25" customHeight="1">
      <c r="A8" s="512"/>
      <c r="B8" s="512"/>
      <c r="C8" s="512"/>
      <c r="D8" s="512"/>
      <c r="E8" s="512"/>
      <c r="F8" s="512"/>
      <c r="G8" s="512"/>
      <c r="H8" s="512"/>
      <c r="I8" s="512"/>
      <c r="J8" s="512"/>
      <c r="K8" s="512"/>
      <c r="L8" s="512"/>
      <c r="M8" s="163"/>
      <c r="N8" s="574"/>
      <c r="O8" s="574"/>
      <c r="P8" s="574"/>
      <c r="Q8" s="574"/>
      <c r="R8" s="574"/>
      <c r="S8" s="574"/>
      <c r="T8" s="574"/>
      <c r="U8" s="574"/>
      <c r="V8" s="574"/>
      <c r="W8" s="574"/>
      <c r="X8" s="574"/>
      <c r="Y8" s="574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</row>
    <row r="9" spans="1:51" s="7" customFormat="1" ht="26.25" customHeight="1" thickBot="1">
      <c r="A9" s="187"/>
      <c r="B9" s="187"/>
      <c r="C9" s="187"/>
      <c r="D9" s="187"/>
      <c r="E9" s="187"/>
      <c r="F9" s="187"/>
      <c r="G9" s="187"/>
      <c r="H9" s="187"/>
      <c r="I9" s="187"/>
      <c r="J9" s="187"/>
      <c r="K9" s="187"/>
      <c r="L9" s="187"/>
      <c r="M9" s="163"/>
      <c r="N9" s="611"/>
      <c r="O9" s="611"/>
      <c r="P9" s="611"/>
      <c r="Q9" s="611"/>
      <c r="R9" s="611"/>
      <c r="S9" s="611"/>
      <c r="T9" s="611"/>
      <c r="U9" s="611"/>
      <c r="V9" s="611"/>
      <c r="W9" s="611"/>
      <c r="X9" s="611"/>
      <c r="Y9" s="611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</row>
    <row r="10" spans="1:51" s="7" customFormat="1" ht="53.25" customHeight="1" thickBot="1">
      <c r="A10" s="1007" t="s">
        <v>42</v>
      </c>
      <c r="B10" s="1024" t="s">
        <v>523</v>
      </c>
      <c r="C10" s="1012" t="s">
        <v>2</v>
      </c>
      <c r="D10" s="1013"/>
      <c r="E10" s="1013"/>
      <c r="F10" s="1013"/>
      <c r="G10" s="1014"/>
      <c r="H10" s="1015" t="s">
        <v>3</v>
      </c>
      <c r="I10" s="1016"/>
      <c r="J10" s="1016"/>
      <c r="K10" s="1016"/>
      <c r="L10" s="1017"/>
      <c r="M10" s="163"/>
      <c r="N10" s="1027" t="s">
        <v>42</v>
      </c>
      <c r="O10" s="1030" t="s">
        <v>524</v>
      </c>
      <c r="P10" s="1018" t="s">
        <v>2</v>
      </c>
      <c r="Q10" s="1019"/>
      <c r="R10" s="1019"/>
      <c r="S10" s="1019"/>
      <c r="T10" s="1020"/>
      <c r="U10" s="1021" t="s">
        <v>3</v>
      </c>
      <c r="V10" s="1022"/>
      <c r="W10" s="1022"/>
      <c r="X10" s="1022"/>
      <c r="Y10" s="1023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</row>
    <row r="11" spans="1:51" s="7" customFormat="1" ht="52.5" customHeight="1" thickBot="1">
      <c r="A11" s="1007"/>
      <c r="B11" s="1025"/>
      <c r="C11" s="1012" t="s">
        <v>388</v>
      </c>
      <c r="D11" s="1013"/>
      <c r="E11" s="1013"/>
      <c r="F11" s="1013"/>
      <c r="G11" s="1014"/>
      <c r="H11" s="1015" t="s">
        <v>391</v>
      </c>
      <c r="I11" s="1016"/>
      <c r="J11" s="1016"/>
      <c r="K11" s="1016"/>
      <c r="L11" s="1017"/>
      <c r="M11" s="163"/>
      <c r="N11" s="1028"/>
      <c r="O11" s="1031"/>
      <c r="P11" s="1018" t="s">
        <v>388</v>
      </c>
      <c r="Q11" s="1019"/>
      <c r="R11" s="1019"/>
      <c r="S11" s="1019"/>
      <c r="T11" s="1020"/>
      <c r="U11" s="1021" t="s">
        <v>391</v>
      </c>
      <c r="V11" s="1022"/>
      <c r="W11" s="1022"/>
      <c r="X11" s="1022"/>
      <c r="Y11" s="1023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</row>
    <row r="12" spans="1:51" s="7" customFormat="1" ht="52.5" customHeight="1" thickBot="1">
      <c r="A12" s="1007"/>
      <c r="B12" s="1026"/>
      <c r="C12" s="587" t="s">
        <v>0</v>
      </c>
      <c r="D12" s="587" t="s">
        <v>34</v>
      </c>
      <c r="E12" s="587" t="s">
        <v>35</v>
      </c>
      <c r="F12" s="587" t="s">
        <v>28</v>
      </c>
      <c r="G12" s="587" t="s">
        <v>29</v>
      </c>
      <c r="H12" s="588" t="s">
        <v>0</v>
      </c>
      <c r="I12" s="589" t="s">
        <v>34</v>
      </c>
      <c r="J12" s="588" t="s">
        <v>35</v>
      </c>
      <c r="K12" s="588" t="s">
        <v>28</v>
      </c>
      <c r="L12" s="588" t="s">
        <v>29</v>
      </c>
      <c r="M12" s="163"/>
      <c r="N12" s="1028"/>
      <c r="O12" s="1032"/>
      <c r="P12" s="525" t="s">
        <v>0</v>
      </c>
      <c r="Q12" s="525" t="s">
        <v>34</v>
      </c>
      <c r="R12" s="525" t="s">
        <v>35</v>
      </c>
      <c r="S12" s="525" t="s">
        <v>28</v>
      </c>
      <c r="T12" s="525" t="s">
        <v>29</v>
      </c>
      <c r="U12" s="599" t="s">
        <v>0</v>
      </c>
      <c r="V12" s="600" t="s">
        <v>34</v>
      </c>
      <c r="W12" s="599" t="s">
        <v>35</v>
      </c>
      <c r="X12" s="599" t="s">
        <v>28</v>
      </c>
      <c r="Y12" s="599" t="s">
        <v>29</v>
      </c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</row>
    <row r="13" spans="1:51" s="7" customFormat="1" ht="52.5" customHeight="1" thickBot="1">
      <c r="A13" s="1007"/>
      <c r="B13" s="590" t="s">
        <v>318</v>
      </c>
      <c r="C13" s="591">
        <v>18151</v>
      </c>
      <c r="D13" s="592">
        <f t="shared" ref="D13:D15" si="0">ROUNDUP((C13*0.4%)+0,0)</f>
        <v>73</v>
      </c>
      <c r="E13" s="592">
        <f t="shared" ref="E13:E15" si="1">(C13+D13)*7%</f>
        <v>1275.68</v>
      </c>
      <c r="F13" s="593">
        <f t="shared" ref="F13:F15" si="2">SUM(C13:E13)</f>
        <v>19499.68</v>
      </c>
      <c r="G13" s="778">
        <v>19500</v>
      </c>
      <c r="H13" s="592">
        <v>14428</v>
      </c>
      <c r="I13" s="592">
        <f t="shared" ref="I13:I15" si="3">ROUNDUP((H13*0.4%)+0,0)</f>
        <v>58</v>
      </c>
      <c r="J13" s="592">
        <f t="shared" ref="J13:J15" si="4">(H13+I13)*7%</f>
        <v>1014.0200000000001</v>
      </c>
      <c r="K13" s="593">
        <f t="shared" ref="K13:K15" si="5">SUM(H13:J13)</f>
        <v>15500.02</v>
      </c>
      <c r="L13" s="778">
        <v>15500</v>
      </c>
      <c r="M13" s="163"/>
      <c r="N13" s="1028"/>
      <c r="O13" s="511" t="s">
        <v>318</v>
      </c>
      <c r="P13" s="601">
        <v>17686</v>
      </c>
      <c r="Q13" s="602">
        <f t="shared" ref="Q13:Q16" si="6">ROUNDUP((P13*0.4%)+0,0)</f>
        <v>71</v>
      </c>
      <c r="R13" s="602">
        <f t="shared" ref="R13:R16" si="7">(P13+Q13)*7%</f>
        <v>1242.99</v>
      </c>
      <c r="S13" s="603">
        <f t="shared" ref="S13:S16" si="8">SUM(P13:R13)</f>
        <v>18999.990000000002</v>
      </c>
      <c r="T13" s="780">
        <v>19000</v>
      </c>
      <c r="U13" s="602">
        <v>13963</v>
      </c>
      <c r="V13" s="602">
        <f t="shared" ref="V13:V16" si="9">ROUNDUP((U13*0.4%)+0,0)</f>
        <v>56</v>
      </c>
      <c r="W13" s="602">
        <f t="shared" ref="W13:W16" si="10">(U13+V13)*7%</f>
        <v>981.33</v>
      </c>
      <c r="X13" s="603">
        <f t="shared" ref="X13:X16" si="11">SUM(U13:W13)</f>
        <v>15000.33</v>
      </c>
      <c r="Y13" s="780">
        <v>15000</v>
      </c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</row>
    <row r="14" spans="1:51" s="7" customFormat="1" ht="52.5" customHeight="1" thickBot="1">
      <c r="A14" s="1007"/>
      <c r="B14" s="590" t="s">
        <v>382</v>
      </c>
      <c r="C14" s="594">
        <v>18616</v>
      </c>
      <c r="D14" s="592">
        <f t="shared" si="0"/>
        <v>75</v>
      </c>
      <c r="E14" s="592">
        <f t="shared" si="1"/>
        <v>1308.3700000000001</v>
      </c>
      <c r="F14" s="593">
        <f t="shared" si="2"/>
        <v>19999.37</v>
      </c>
      <c r="G14" s="778">
        <v>20000</v>
      </c>
      <c r="H14" s="595">
        <v>14893</v>
      </c>
      <c r="I14" s="595">
        <f t="shared" si="3"/>
        <v>60</v>
      </c>
      <c r="J14" s="595">
        <f t="shared" si="4"/>
        <v>1046.71</v>
      </c>
      <c r="K14" s="596">
        <f t="shared" si="5"/>
        <v>15999.71</v>
      </c>
      <c r="L14" s="779">
        <v>16000</v>
      </c>
      <c r="M14" s="163"/>
      <c r="N14" s="1028"/>
      <c r="O14" s="511" t="s">
        <v>382</v>
      </c>
      <c r="P14" s="605">
        <v>18151</v>
      </c>
      <c r="Q14" s="602">
        <f t="shared" si="6"/>
        <v>73</v>
      </c>
      <c r="R14" s="602">
        <f t="shared" si="7"/>
        <v>1275.68</v>
      </c>
      <c r="S14" s="603">
        <f t="shared" si="8"/>
        <v>19499.68</v>
      </c>
      <c r="T14" s="780">
        <v>19500</v>
      </c>
      <c r="U14" s="606">
        <v>14428</v>
      </c>
      <c r="V14" s="606">
        <f t="shared" si="9"/>
        <v>58</v>
      </c>
      <c r="W14" s="606">
        <f t="shared" si="10"/>
        <v>1014.0200000000001</v>
      </c>
      <c r="X14" s="607">
        <f t="shared" si="11"/>
        <v>15500.02</v>
      </c>
      <c r="Y14" s="608">
        <v>15500</v>
      </c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</row>
    <row r="15" spans="1:51" s="7" customFormat="1" ht="52.5" customHeight="1" thickBot="1">
      <c r="A15" s="1007"/>
      <c r="B15" s="590" t="s">
        <v>55</v>
      </c>
      <c r="C15" s="594">
        <v>19547</v>
      </c>
      <c r="D15" s="592">
        <f t="shared" si="0"/>
        <v>79</v>
      </c>
      <c r="E15" s="592">
        <f t="shared" si="1"/>
        <v>1373.8200000000002</v>
      </c>
      <c r="F15" s="593">
        <f t="shared" si="2"/>
        <v>20999.82</v>
      </c>
      <c r="G15" s="778">
        <v>21000</v>
      </c>
      <c r="H15" s="592">
        <v>15823</v>
      </c>
      <c r="I15" s="592">
        <f t="shared" si="3"/>
        <v>64</v>
      </c>
      <c r="J15" s="592">
        <f t="shared" si="4"/>
        <v>1112.0900000000001</v>
      </c>
      <c r="K15" s="593">
        <f t="shared" si="5"/>
        <v>16999.09</v>
      </c>
      <c r="L15" s="778">
        <v>17000</v>
      </c>
      <c r="M15" s="163"/>
      <c r="N15" s="1028"/>
      <c r="O15" s="511" t="s">
        <v>1</v>
      </c>
      <c r="P15" s="605">
        <v>19081</v>
      </c>
      <c r="Q15" s="602">
        <f t="shared" si="6"/>
        <v>77</v>
      </c>
      <c r="R15" s="602">
        <f t="shared" si="7"/>
        <v>1341.0600000000002</v>
      </c>
      <c r="S15" s="603">
        <f t="shared" si="8"/>
        <v>20499.060000000001</v>
      </c>
      <c r="T15" s="780">
        <v>20500</v>
      </c>
      <c r="U15" s="602">
        <v>15358</v>
      </c>
      <c r="V15" s="602">
        <f t="shared" si="9"/>
        <v>62</v>
      </c>
      <c r="W15" s="602">
        <f t="shared" si="10"/>
        <v>1079.4000000000001</v>
      </c>
      <c r="X15" s="603">
        <f t="shared" si="11"/>
        <v>16499.400000000001</v>
      </c>
      <c r="Y15" s="604">
        <v>16500</v>
      </c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</row>
    <row r="16" spans="1:51" s="7" customFormat="1" ht="45" customHeight="1" thickBot="1">
      <c r="A16" s="805"/>
      <c r="B16" s="797"/>
      <c r="C16" s="798"/>
      <c r="D16" s="799"/>
      <c r="E16" s="799"/>
      <c r="F16" s="800"/>
      <c r="G16" s="801"/>
      <c r="H16" s="802"/>
      <c r="I16" s="802"/>
      <c r="J16" s="802"/>
      <c r="K16" s="803"/>
      <c r="L16" s="804"/>
      <c r="M16" s="163"/>
      <c r="N16" s="1029"/>
      <c r="O16" s="511" t="s">
        <v>38</v>
      </c>
      <c r="P16" s="605">
        <v>20012</v>
      </c>
      <c r="Q16" s="602">
        <f t="shared" si="6"/>
        <v>81</v>
      </c>
      <c r="R16" s="602">
        <f t="shared" si="7"/>
        <v>1406.5100000000002</v>
      </c>
      <c r="S16" s="603">
        <f t="shared" si="8"/>
        <v>21499.510000000002</v>
      </c>
      <c r="T16" s="780">
        <v>21500</v>
      </c>
      <c r="U16" s="606">
        <v>16289</v>
      </c>
      <c r="V16" s="606">
        <f t="shared" si="9"/>
        <v>66</v>
      </c>
      <c r="W16" s="606">
        <f t="shared" si="10"/>
        <v>1144.8500000000001</v>
      </c>
      <c r="X16" s="607">
        <f t="shared" si="11"/>
        <v>17499.849999999999</v>
      </c>
      <c r="Y16" s="608">
        <v>17500</v>
      </c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</row>
    <row r="17" spans="1:51" s="7" customFormat="1" ht="45" customHeight="1" thickBot="1">
      <c r="A17" s="512"/>
      <c r="B17" s="512"/>
      <c r="C17" s="512"/>
      <c r="D17" s="512"/>
      <c r="E17" s="512"/>
      <c r="F17" s="512"/>
      <c r="G17" s="512"/>
      <c r="H17" s="512"/>
      <c r="I17" s="512"/>
      <c r="J17" s="512"/>
      <c r="K17" s="512"/>
      <c r="L17" s="512"/>
      <c r="M17" s="163"/>
      <c r="N17" s="574"/>
      <c r="O17" s="574"/>
      <c r="P17" s="574"/>
      <c r="Q17" s="574"/>
      <c r="R17" s="574"/>
      <c r="S17" s="574"/>
      <c r="T17" s="574"/>
      <c r="U17" s="574"/>
      <c r="V17" s="574"/>
      <c r="W17" s="574"/>
      <c r="X17" s="574"/>
      <c r="Y17" s="574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</row>
    <row r="18" spans="1:51" s="7" customFormat="1" ht="53.25" customHeight="1" thickBot="1">
      <c r="A18" s="1035" t="s">
        <v>383</v>
      </c>
      <c r="B18" s="1024" t="s">
        <v>523</v>
      </c>
      <c r="C18" s="1015" t="s">
        <v>3</v>
      </c>
      <c r="D18" s="1016"/>
      <c r="E18" s="1016"/>
      <c r="F18" s="1016"/>
      <c r="G18" s="1016"/>
      <c r="H18" s="1016"/>
      <c r="I18" s="1016"/>
      <c r="J18" s="1016"/>
      <c r="K18" s="1016"/>
      <c r="L18" s="1017"/>
      <c r="M18" s="163"/>
      <c r="N18" s="1038" t="s">
        <v>383</v>
      </c>
      <c r="O18" s="1030" t="s">
        <v>524</v>
      </c>
      <c r="P18" s="1021" t="s">
        <v>3</v>
      </c>
      <c r="Q18" s="1022"/>
      <c r="R18" s="1022"/>
      <c r="S18" s="1022"/>
      <c r="T18" s="1022"/>
      <c r="U18" s="1022"/>
      <c r="V18" s="1022"/>
      <c r="W18" s="1022"/>
      <c r="X18" s="1022"/>
      <c r="Y18" s="1023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</row>
    <row r="19" spans="1:51" s="7" customFormat="1" ht="60.75" customHeight="1" thickBot="1">
      <c r="A19" s="1036"/>
      <c r="B19" s="1025"/>
      <c r="C19" s="1015" t="s">
        <v>389</v>
      </c>
      <c r="D19" s="1016"/>
      <c r="E19" s="1016"/>
      <c r="F19" s="1016"/>
      <c r="G19" s="1017"/>
      <c r="H19" s="1015" t="s">
        <v>390</v>
      </c>
      <c r="I19" s="1016"/>
      <c r="J19" s="1016"/>
      <c r="K19" s="1016"/>
      <c r="L19" s="1017"/>
      <c r="M19" s="163"/>
      <c r="N19" s="1039"/>
      <c r="O19" s="1031"/>
      <c r="P19" s="1021" t="s">
        <v>389</v>
      </c>
      <c r="Q19" s="1022"/>
      <c r="R19" s="1022"/>
      <c r="S19" s="1022"/>
      <c r="T19" s="1023"/>
      <c r="U19" s="1021" t="s">
        <v>390</v>
      </c>
      <c r="V19" s="1022"/>
      <c r="W19" s="1022"/>
      <c r="X19" s="1022"/>
      <c r="Y19" s="1023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</row>
    <row r="20" spans="1:51" s="7" customFormat="1" ht="60" customHeight="1" thickBot="1">
      <c r="A20" s="1036"/>
      <c r="B20" s="1026"/>
      <c r="C20" s="588" t="s">
        <v>0</v>
      </c>
      <c r="D20" s="589" t="s">
        <v>34</v>
      </c>
      <c r="E20" s="588" t="s">
        <v>35</v>
      </c>
      <c r="F20" s="588" t="s">
        <v>28</v>
      </c>
      <c r="G20" s="588" t="s">
        <v>29</v>
      </c>
      <c r="H20" s="588" t="s">
        <v>0</v>
      </c>
      <c r="I20" s="589" t="s">
        <v>34</v>
      </c>
      <c r="J20" s="588" t="s">
        <v>35</v>
      </c>
      <c r="K20" s="588" t="s">
        <v>28</v>
      </c>
      <c r="L20" s="588" t="s">
        <v>29</v>
      </c>
      <c r="M20" s="163"/>
      <c r="N20" s="1039"/>
      <c r="O20" s="1032"/>
      <c r="P20" s="599" t="s">
        <v>0</v>
      </c>
      <c r="Q20" s="600" t="s">
        <v>34</v>
      </c>
      <c r="R20" s="599" t="s">
        <v>35</v>
      </c>
      <c r="S20" s="599" t="s">
        <v>28</v>
      </c>
      <c r="T20" s="599" t="s">
        <v>29</v>
      </c>
      <c r="U20" s="599" t="s">
        <v>0</v>
      </c>
      <c r="V20" s="600" t="s">
        <v>34</v>
      </c>
      <c r="W20" s="599" t="s">
        <v>35</v>
      </c>
      <c r="X20" s="599" t="s">
        <v>28</v>
      </c>
      <c r="Y20" s="599" t="s">
        <v>29</v>
      </c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</row>
    <row r="21" spans="1:51" s="7" customFormat="1" ht="75.75" customHeight="1" thickBot="1">
      <c r="A21" s="1036"/>
      <c r="B21" s="590" t="s">
        <v>45</v>
      </c>
      <c r="C21" s="591">
        <v>13963</v>
      </c>
      <c r="D21" s="592">
        <f t="shared" ref="D21:D22" si="12">ROUNDUP((C21*0.4%)+0,0)</f>
        <v>56</v>
      </c>
      <c r="E21" s="592">
        <f t="shared" ref="E21:E22" si="13">(C21+D21)*7%</f>
        <v>981.33</v>
      </c>
      <c r="F21" s="593">
        <f t="shared" ref="F21:F22" si="14">SUM(C21:E21)</f>
        <v>15000.33</v>
      </c>
      <c r="G21" s="778">
        <v>15000</v>
      </c>
      <c r="H21" s="592">
        <v>14893</v>
      </c>
      <c r="I21" s="592">
        <f t="shared" ref="I21" si="15">ROUNDUP((H21*0.4%)+0,0)</f>
        <v>60</v>
      </c>
      <c r="J21" s="592">
        <f t="shared" ref="J21" si="16">(H21+I21)*7%</f>
        <v>1046.71</v>
      </c>
      <c r="K21" s="593">
        <f t="shared" ref="K21" si="17">SUM(H21:J21)</f>
        <v>15999.71</v>
      </c>
      <c r="L21" s="778">
        <v>16000</v>
      </c>
      <c r="M21" s="163"/>
      <c r="N21" s="1039"/>
      <c r="O21" s="511" t="s">
        <v>45</v>
      </c>
      <c r="P21" s="601">
        <v>13031</v>
      </c>
      <c r="Q21" s="602">
        <f t="shared" ref="Q21:Q22" si="18">ROUNDUP((P21*0.4%)+0,0)</f>
        <v>53</v>
      </c>
      <c r="R21" s="602">
        <f t="shared" ref="R21:R22" si="19">(P21+Q21)*7%</f>
        <v>915.88000000000011</v>
      </c>
      <c r="S21" s="603">
        <f t="shared" ref="S21:S22" si="20">SUM(P21:R21)</f>
        <v>13999.880000000001</v>
      </c>
      <c r="T21" s="780">
        <v>14000</v>
      </c>
      <c r="U21" s="602">
        <v>13963</v>
      </c>
      <c r="V21" s="602">
        <f t="shared" ref="V21" si="21">ROUNDUP((U21*0.4%)+0,0)</f>
        <v>56</v>
      </c>
      <c r="W21" s="602">
        <f t="shared" ref="W21" si="22">(U21+V21)*7%</f>
        <v>981.33</v>
      </c>
      <c r="X21" s="603">
        <f t="shared" ref="X21" si="23">SUM(U21:W21)</f>
        <v>15000.33</v>
      </c>
      <c r="Y21" s="780">
        <v>15000</v>
      </c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</row>
    <row r="22" spans="1:51" s="10" customFormat="1" ht="60" customHeight="1" thickBot="1">
      <c r="A22" s="1037"/>
      <c r="B22" s="590" t="s">
        <v>37</v>
      </c>
      <c r="C22" s="591">
        <v>14893</v>
      </c>
      <c r="D22" s="592">
        <f t="shared" si="12"/>
        <v>60</v>
      </c>
      <c r="E22" s="592">
        <f t="shared" si="13"/>
        <v>1046.71</v>
      </c>
      <c r="F22" s="593">
        <f t="shared" si="14"/>
        <v>15999.71</v>
      </c>
      <c r="G22" s="778">
        <v>16000</v>
      </c>
      <c r="H22" s="513"/>
      <c r="I22" s="513"/>
      <c r="J22" s="513"/>
      <c r="K22" s="513"/>
      <c r="L22" s="513"/>
      <c r="M22" s="163"/>
      <c r="N22" s="1040"/>
      <c r="O22" s="511" t="s">
        <v>37</v>
      </c>
      <c r="P22" s="601">
        <v>13963</v>
      </c>
      <c r="Q22" s="602">
        <f t="shared" si="18"/>
        <v>56</v>
      </c>
      <c r="R22" s="602">
        <f t="shared" si="19"/>
        <v>981.33</v>
      </c>
      <c r="S22" s="603">
        <f t="shared" si="20"/>
        <v>15000.33</v>
      </c>
      <c r="T22" s="780">
        <v>15000</v>
      </c>
      <c r="U22" s="575"/>
      <c r="V22" s="575"/>
      <c r="W22" s="575"/>
      <c r="X22" s="575"/>
      <c r="Y22" s="575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</row>
    <row r="23" spans="1:51" s="4" customFormat="1" ht="30.75" customHeight="1">
      <c r="A23" s="512"/>
      <c r="B23" s="512"/>
      <c r="C23" s="512"/>
      <c r="D23" s="512"/>
      <c r="E23" s="512"/>
      <c r="F23" s="512"/>
      <c r="G23" s="512"/>
      <c r="H23" s="512"/>
      <c r="I23" s="512"/>
      <c r="J23" s="512"/>
      <c r="K23" s="512"/>
      <c r="L23" s="512"/>
      <c r="M23" s="163"/>
      <c r="N23" s="574"/>
      <c r="O23" s="574"/>
      <c r="P23" s="574"/>
      <c r="Q23" s="574"/>
      <c r="R23" s="574"/>
      <c r="S23" s="574"/>
      <c r="T23" s="574"/>
      <c r="U23" s="574"/>
      <c r="V23" s="574"/>
      <c r="W23" s="574"/>
      <c r="X23" s="574"/>
      <c r="Y23" s="574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</row>
    <row r="24" spans="1:51" s="4" customFormat="1" ht="29.25" customHeight="1">
      <c r="A24" s="514" t="s">
        <v>392</v>
      </c>
      <c r="B24" s="515"/>
      <c r="C24" s="515"/>
      <c r="D24" s="515"/>
      <c r="E24" s="515"/>
      <c r="F24" s="515"/>
      <c r="G24" s="515"/>
      <c r="H24" s="515"/>
      <c r="I24" s="515"/>
      <c r="J24" s="515"/>
      <c r="K24" s="515"/>
      <c r="L24" s="515"/>
      <c r="M24" s="163"/>
      <c r="N24" s="745" t="s">
        <v>522</v>
      </c>
      <c r="O24" s="746"/>
      <c r="P24" s="746"/>
      <c r="Q24" s="746"/>
      <c r="R24" s="746"/>
      <c r="S24" s="746"/>
      <c r="T24" s="746"/>
      <c r="U24" s="746"/>
      <c r="V24" s="746"/>
      <c r="W24" s="746"/>
      <c r="X24" s="746"/>
      <c r="Y24" s="746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</row>
    <row r="25" spans="1:51" s="4" customFormat="1" ht="30.75" customHeight="1">
      <c r="A25" s="1033" t="s">
        <v>556</v>
      </c>
      <c r="B25" s="1033"/>
      <c r="C25" s="1033"/>
      <c r="D25" s="1033"/>
      <c r="E25" s="1033"/>
      <c r="F25" s="1033"/>
      <c r="G25" s="1033"/>
      <c r="H25" s="1033"/>
      <c r="I25" s="1033"/>
      <c r="J25" s="1033"/>
      <c r="K25" s="1033"/>
      <c r="L25" s="1033"/>
      <c r="M25" s="163"/>
      <c r="N25" s="1034" t="s">
        <v>525</v>
      </c>
      <c r="O25" s="1034"/>
      <c r="P25" s="1034"/>
      <c r="Q25" s="1034"/>
      <c r="R25" s="1034"/>
      <c r="S25" s="1034"/>
      <c r="T25" s="1034"/>
      <c r="U25" s="1034"/>
      <c r="V25" s="1034"/>
      <c r="W25" s="1034"/>
      <c r="X25" s="1034"/>
      <c r="Y25" s="1034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</row>
    <row r="26" spans="1:51" ht="30.75" customHeight="1">
      <c r="A26" s="742" t="s">
        <v>557</v>
      </c>
      <c r="B26" s="743"/>
      <c r="C26" s="743"/>
      <c r="D26" s="743"/>
      <c r="E26" s="743"/>
      <c r="F26" s="743"/>
      <c r="G26" s="743"/>
      <c r="H26" s="517"/>
      <c r="I26" s="517"/>
      <c r="J26" s="517"/>
      <c r="K26" s="517"/>
      <c r="L26" s="517"/>
      <c r="M26" s="163"/>
      <c r="N26" s="747" t="s">
        <v>51</v>
      </c>
      <c r="O26" s="746"/>
      <c r="P26" s="746"/>
      <c r="Q26" s="746"/>
      <c r="R26" s="746"/>
      <c r="S26" s="746"/>
      <c r="T26" s="746"/>
      <c r="U26" s="746"/>
      <c r="V26" s="746"/>
      <c r="W26" s="746"/>
      <c r="X26" s="746"/>
      <c r="Y26" s="746"/>
    </row>
    <row r="27" spans="1:51" ht="30.75" customHeight="1">
      <c r="A27" s="516" t="s">
        <v>51</v>
      </c>
      <c r="B27" s="518"/>
      <c r="C27" s="517"/>
      <c r="D27" s="517"/>
      <c r="E27" s="517"/>
      <c r="F27" s="517"/>
      <c r="G27" s="517"/>
      <c r="H27" s="517"/>
      <c r="I27" s="517"/>
      <c r="J27" s="517"/>
      <c r="K27" s="517"/>
      <c r="L27" s="517"/>
      <c r="M27" s="163"/>
      <c r="N27" s="747" t="s">
        <v>36</v>
      </c>
      <c r="O27" s="746"/>
      <c r="P27" s="746"/>
      <c r="Q27" s="746"/>
      <c r="R27" s="746"/>
      <c r="S27" s="746"/>
      <c r="T27" s="746"/>
      <c r="U27" s="746"/>
      <c r="V27" s="746"/>
      <c r="W27" s="746"/>
      <c r="X27" s="746"/>
      <c r="Y27" s="746"/>
    </row>
    <row r="28" spans="1:51" s="3" customFormat="1" ht="30.75" customHeight="1">
      <c r="A28" s="516" t="s">
        <v>36</v>
      </c>
      <c r="B28" s="516"/>
      <c r="C28" s="515"/>
      <c r="D28" s="515"/>
      <c r="E28" s="515"/>
      <c r="F28" s="515"/>
      <c r="G28" s="515"/>
      <c r="H28" s="515"/>
      <c r="I28" s="515"/>
      <c r="J28" s="515"/>
      <c r="K28" s="515"/>
      <c r="L28" s="515"/>
      <c r="M28" s="163"/>
      <c r="N28" s="583" t="s">
        <v>508</v>
      </c>
      <c r="O28" s="746"/>
      <c r="P28" s="746"/>
      <c r="Q28" s="746"/>
      <c r="R28" s="746"/>
      <c r="S28" s="746"/>
      <c r="T28" s="746"/>
      <c r="U28" s="746"/>
      <c r="V28" s="746"/>
      <c r="W28" s="746"/>
      <c r="X28" s="746"/>
      <c r="Y28" s="746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</row>
    <row r="29" spans="1:51" s="3" customFormat="1" ht="30.75" customHeight="1">
      <c r="A29" s="516" t="s">
        <v>508</v>
      </c>
      <c r="B29" s="516"/>
      <c r="C29" s="515"/>
      <c r="D29" s="515"/>
      <c r="E29" s="515"/>
      <c r="F29" s="515"/>
      <c r="G29" s="515"/>
      <c r="H29" s="515"/>
      <c r="I29" s="515"/>
      <c r="J29" s="515"/>
      <c r="K29" s="515"/>
      <c r="L29" s="515"/>
      <c r="M29" s="163"/>
      <c r="N29" s="747" t="s">
        <v>422</v>
      </c>
      <c r="O29" s="746"/>
      <c r="P29" s="746"/>
      <c r="Q29" s="746"/>
      <c r="R29" s="746"/>
      <c r="S29" s="746"/>
      <c r="T29" s="746"/>
      <c r="U29" s="746"/>
      <c r="V29" s="746"/>
      <c r="W29" s="746"/>
      <c r="X29" s="746"/>
      <c r="Y29" s="746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</row>
    <row r="30" spans="1:51" s="3" customFormat="1" ht="30.75" customHeight="1">
      <c r="A30" s="516" t="s">
        <v>285</v>
      </c>
      <c r="B30" s="519"/>
      <c r="C30" s="519"/>
      <c r="D30" s="519"/>
      <c r="E30" s="519"/>
      <c r="F30" s="519"/>
      <c r="G30" s="519"/>
      <c r="H30" s="520"/>
      <c r="I30" s="520"/>
      <c r="J30" s="520"/>
      <c r="K30" s="520"/>
      <c r="L30" s="520"/>
      <c r="M30" s="163"/>
      <c r="N30" s="583" t="s">
        <v>31</v>
      </c>
      <c r="O30" s="583"/>
      <c r="P30" s="583"/>
      <c r="Q30" s="583"/>
      <c r="R30" s="583"/>
      <c r="S30" s="583"/>
      <c r="T30" s="583"/>
      <c r="U30" s="583"/>
      <c r="V30" s="583"/>
      <c r="W30" s="583"/>
      <c r="X30" s="583"/>
      <c r="Y30" s="583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</row>
    <row r="31" spans="1:51" s="3" customFormat="1" ht="30.75" customHeight="1">
      <c r="A31" s="516" t="s">
        <v>31</v>
      </c>
      <c r="B31" s="519"/>
      <c r="C31" s="519"/>
      <c r="D31" s="519"/>
      <c r="E31" s="519"/>
      <c r="F31" s="519"/>
      <c r="G31" s="519"/>
      <c r="H31" s="520"/>
      <c r="I31" s="520"/>
      <c r="J31" s="520"/>
      <c r="K31" s="520"/>
      <c r="L31" s="520"/>
      <c r="M31" s="163"/>
      <c r="N31" s="583" t="s">
        <v>32</v>
      </c>
      <c r="O31" s="583"/>
      <c r="P31" s="583"/>
      <c r="Q31" s="583"/>
      <c r="R31" s="583"/>
      <c r="S31" s="583"/>
      <c r="T31" s="583"/>
      <c r="U31" s="583"/>
      <c r="V31" s="583"/>
      <c r="W31" s="583"/>
      <c r="X31" s="583"/>
      <c r="Y31" s="583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</row>
    <row r="32" spans="1:51" s="3" customFormat="1" ht="30.75" customHeight="1">
      <c r="A32" s="516" t="s">
        <v>32</v>
      </c>
      <c r="B32" s="519"/>
      <c r="C32" s="519"/>
      <c r="D32" s="519"/>
      <c r="E32" s="519"/>
      <c r="F32" s="519"/>
      <c r="G32" s="519"/>
      <c r="H32" s="520"/>
      <c r="I32" s="520"/>
      <c r="J32" s="520"/>
      <c r="K32" s="520"/>
      <c r="L32" s="520"/>
      <c r="M32" s="163"/>
      <c r="N32" s="583" t="s">
        <v>46</v>
      </c>
      <c r="O32" s="583"/>
      <c r="P32" s="583"/>
      <c r="Q32" s="583"/>
      <c r="R32" s="583"/>
      <c r="S32" s="583"/>
      <c r="T32" s="583"/>
      <c r="U32" s="583"/>
      <c r="V32" s="583"/>
      <c r="W32" s="583"/>
      <c r="X32" s="583"/>
      <c r="Y32" s="583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</row>
    <row r="33" spans="1:51" ht="30.75" customHeight="1">
      <c r="A33" s="516" t="s">
        <v>46</v>
      </c>
      <c r="B33" s="519"/>
      <c r="C33" s="519"/>
      <c r="D33" s="519"/>
      <c r="E33" s="519"/>
      <c r="F33" s="519"/>
      <c r="G33" s="519"/>
      <c r="H33" s="520"/>
      <c r="I33" s="520"/>
      <c r="J33" s="520"/>
      <c r="K33" s="520"/>
      <c r="L33" s="520"/>
      <c r="M33" s="163"/>
      <c r="N33" s="583" t="s">
        <v>33</v>
      </c>
      <c r="O33" s="583"/>
      <c r="P33" s="583"/>
      <c r="Q33" s="583"/>
      <c r="R33" s="583"/>
      <c r="S33" s="583"/>
      <c r="T33" s="583"/>
      <c r="U33" s="583"/>
      <c r="V33" s="583"/>
      <c r="W33" s="583"/>
      <c r="X33" s="583"/>
      <c r="Y33" s="583"/>
    </row>
    <row r="34" spans="1:51" ht="30.75" customHeight="1">
      <c r="A34" s="516" t="s">
        <v>33</v>
      </c>
      <c r="B34" s="519"/>
      <c r="C34" s="519"/>
      <c r="D34" s="519"/>
      <c r="E34" s="519"/>
      <c r="F34" s="519"/>
      <c r="G34" s="519"/>
      <c r="H34" s="520"/>
      <c r="I34" s="520"/>
      <c r="J34" s="520"/>
      <c r="K34" s="520"/>
      <c r="L34" s="520"/>
      <c r="M34" s="163"/>
      <c r="N34" s="744" t="s">
        <v>559</v>
      </c>
      <c r="O34" s="583"/>
      <c r="P34" s="583"/>
      <c r="Q34" s="583"/>
      <c r="R34" s="583"/>
      <c r="S34" s="583"/>
      <c r="T34" s="583"/>
      <c r="U34" s="583"/>
      <c r="V34" s="583"/>
      <c r="W34" s="583"/>
      <c r="X34" s="583"/>
      <c r="Y34" s="583"/>
    </row>
    <row r="35" spans="1:51" s="9" customFormat="1" ht="28.5">
      <c r="A35" s="514" t="s">
        <v>559</v>
      </c>
      <c r="B35" s="521"/>
      <c r="C35" s="515"/>
      <c r="D35" s="515"/>
      <c r="E35" s="515"/>
      <c r="F35" s="515"/>
      <c r="G35" s="515"/>
      <c r="H35" s="521"/>
      <c r="I35" s="521"/>
      <c r="J35" s="521"/>
      <c r="K35" s="521"/>
      <c r="L35" s="521"/>
      <c r="M35" s="163"/>
      <c r="N35" s="747" t="s">
        <v>528</v>
      </c>
      <c r="O35" s="581"/>
      <c r="P35" s="581"/>
      <c r="Q35" s="581"/>
      <c r="R35" s="581"/>
      <c r="S35" s="581"/>
      <c r="T35" s="581"/>
      <c r="U35" s="581"/>
      <c r="V35" s="581"/>
      <c r="W35" s="581"/>
      <c r="X35" s="581"/>
      <c r="Y35" s="581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</row>
    <row r="36" spans="1:51" ht="26.25" customHeight="1">
      <c r="A36" s="516" t="s">
        <v>528</v>
      </c>
      <c r="B36" s="521"/>
      <c r="C36" s="515"/>
      <c r="D36" s="515"/>
      <c r="E36" s="515"/>
      <c r="F36" s="515"/>
      <c r="G36" s="515"/>
      <c r="H36" s="521"/>
      <c r="I36" s="521"/>
      <c r="J36" s="521"/>
      <c r="K36" s="521"/>
      <c r="L36" s="522"/>
      <c r="M36" s="163"/>
      <c r="N36" s="586"/>
      <c r="O36" s="586"/>
      <c r="P36" s="586"/>
      <c r="Q36" s="586"/>
      <c r="R36" s="586"/>
      <c r="S36" s="586"/>
      <c r="T36" s="586"/>
      <c r="U36" s="586"/>
      <c r="V36" s="586"/>
      <c r="W36" s="586"/>
      <c r="X36" s="586"/>
      <c r="Y36" s="586"/>
    </row>
    <row r="37" spans="1:51" s="9" customFormat="1" ht="32.25" customHeight="1">
      <c r="A37"/>
      <c r="B37"/>
      <c r="C37"/>
      <c r="D37"/>
      <c r="E37"/>
      <c r="F37"/>
      <c r="G37"/>
      <c r="H37"/>
      <c r="I37"/>
      <c r="J37"/>
      <c r="K37"/>
      <c r="L37"/>
      <c r="M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</row>
    <row r="38" spans="1:51" s="9" customFormat="1">
      <c r="A38"/>
      <c r="B38"/>
      <c r="C38"/>
      <c r="D38"/>
      <c r="E38"/>
      <c r="F38"/>
      <c r="G38"/>
      <c r="H38"/>
      <c r="I38"/>
      <c r="J38"/>
      <c r="K38"/>
      <c r="L38"/>
      <c r="M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</row>
    <row r="39" spans="1:51" s="9" customFormat="1">
      <c r="A39"/>
      <c r="B39"/>
      <c r="C39"/>
      <c r="D39"/>
      <c r="E39"/>
      <c r="F39"/>
      <c r="G39"/>
      <c r="H39"/>
      <c r="I39"/>
      <c r="J39"/>
      <c r="K39"/>
      <c r="L39"/>
      <c r="M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</row>
    <row r="40" spans="1:51">
      <c r="A40"/>
      <c r="B40"/>
      <c r="C40"/>
      <c r="D40"/>
      <c r="E40"/>
      <c r="F40"/>
      <c r="G40"/>
      <c r="H40"/>
      <c r="I40"/>
      <c r="J40"/>
      <c r="K40"/>
      <c r="L40"/>
    </row>
    <row r="41" spans="1:51">
      <c r="A41"/>
      <c r="B41"/>
      <c r="C41"/>
      <c r="D41"/>
      <c r="E41"/>
      <c r="F41"/>
      <c r="G41"/>
      <c r="H41"/>
      <c r="I41"/>
      <c r="J41"/>
      <c r="K41"/>
      <c r="L41"/>
    </row>
    <row r="42" spans="1:51">
      <c r="A42"/>
      <c r="B42"/>
      <c r="C42"/>
      <c r="D42"/>
      <c r="E42"/>
      <c r="F42"/>
      <c r="G42"/>
      <c r="H42"/>
      <c r="I42"/>
      <c r="J42"/>
      <c r="K42"/>
      <c r="L42"/>
    </row>
    <row r="43" spans="1:51">
      <c r="A43"/>
      <c r="B43"/>
      <c r="C43"/>
      <c r="D43"/>
      <c r="E43"/>
      <c r="F43"/>
      <c r="G43"/>
      <c r="H43"/>
      <c r="I43"/>
      <c r="J43"/>
      <c r="K43"/>
      <c r="L43"/>
    </row>
    <row r="44" spans="1:51">
      <c r="A44"/>
      <c r="B44"/>
      <c r="C44"/>
      <c r="D44"/>
      <c r="E44"/>
      <c r="F44"/>
      <c r="G44"/>
      <c r="H44"/>
      <c r="I44"/>
      <c r="J44"/>
      <c r="K44"/>
      <c r="L44"/>
    </row>
    <row r="45" spans="1:51">
      <c r="A45"/>
      <c r="B45"/>
      <c r="C45"/>
      <c r="D45"/>
      <c r="E45"/>
      <c r="F45"/>
      <c r="G45"/>
      <c r="H45"/>
      <c r="I45"/>
      <c r="J45"/>
      <c r="K45"/>
      <c r="L45"/>
    </row>
    <row r="46" spans="1:51">
      <c r="A46"/>
      <c r="B46"/>
      <c r="C46"/>
      <c r="D46"/>
      <c r="E46"/>
      <c r="F46"/>
      <c r="G46"/>
      <c r="H46"/>
      <c r="I46"/>
      <c r="J46"/>
      <c r="K46"/>
      <c r="L46"/>
    </row>
    <row r="47" spans="1:51">
      <c r="A47"/>
      <c r="B47"/>
      <c r="C47"/>
      <c r="D47"/>
      <c r="E47"/>
      <c r="F47"/>
      <c r="G47"/>
      <c r="H47"/>
      <c r="I47"/>
      <c r="J47"/>
      <c r="K47"/>
      <c r="L47"/>
    </row>
    <row r="48" spans="1:51">
      <c r="A48"/>
      <c r="B48"/>
      <c r="C48"/>
      <c r="D48"/>
      <c r="E48"/>
      <c r="F48"/>
      <c r="G48"/>
      <c r="H48"/>
      <c r="I48"/>
      <c r="J48"/>
      <c r="K48"/>
      <c r="L48"/>
    </row>
    <row r="49" spans="1:12">
      <c r="A49"/>
      <c r="B49"/>
      <c r="C49"/>
      <c r="D49"/>
      <c r="E49"/>
      <c r="F49"/>
      <c r="G49"/>
      <c r="H49"/>
      <c r="I49"/>
      <c r="J49"/>
      <c r="K49"/>
      <c r="L49"/>
    </row>
    <row r="50" spans="1:12">
      <c r="A50"/>
      <c r="B50"/>
      <c r="C50"/>
      <c r="D50"/>
      <c r="E50"/>
      <c r="F50"/>
      <c r="G50"/>
      <c r="H50"/>
      <c r="I50"/>
      <c r="J50"/>
      <c r="K50"/>
      <c r="L50"/>
    </row>
    <row r="51" spans="1:12">
      <c r="A51"/>
      <c r="B51"/>
      <c r="C51"/>
      <c r="D51"/>
      <c r="E51"/>
      <c r="F51"/>
      <c r="G51"/>
      <c r="H51"/>
      <c r="I51"/>
      <c r="J51"/>
      <c r="K51"/>
      <c r="L51"/>
    </row>
    <row r="52" spans="1:12">
      <c r="A52"/>
      <c r="B52"/>
      <c r="C52"/>
      <c r="D52"/>
      <c r="E52"/>
      <c r="F52"/>
      <c r="G52"/>
      <c r="H52"/>
      <c r="I52"/>
      <c r="J52"/>
      <c r="K52"/>
      <c r="L52"/>
    </row>
    <row r="53" spans="1:12">
      <c r="A53"/>
      <c r="B53"/>
      <c r="C53"/>
      <c r="D53"/>
      <c r="E53"/>
      <c r="F53"/>
      <c r="G53"/>
      <c r="H53"/>
      <c r="I53"/>
      <c r="J53"/>
      <c r="K53"/>
      <c r="L53"/>
    </row>
    <row r="54" spans="1:12">
      <c r="A54"/>
      <c r="B54"/>
      <c r="C54"/>
      <c r="D54"/>
      <c r="E54"/>
      <c r="F54"/>
      <c r="G54"/>
      <c r="H54"/>
      <c r="I54"/>
      <c r="J54"/>
      <c r="K54"/>
      <c r="L54"/>
    </row>
    <row r="55" spans="1:12">
      <c r="A55"/>
      <c r="B55"/>
      <c r="C55"/>
      <c r="D55"/>
      <c r="E55"/>
      <c r="F55"/>
      <c r="G55"/>
      <c r="H55"/>
      <c r="I55"/>
      <c r="J55"/>
      <c r="K55"/>
      <c r="L55"/>
    </row>
    <row r="56" spans="1:12">
      <c r="A56"/>
      <c r="B56"/>
      <c r="C56"/>
      <c r="D56"/>
      <c r="E56"/>
      <c r="F56"/>
      <c r="G56"/>
      <c r="H56"/>
      <c r="I56"/>
      <c r="J56"/>
      <c r="K56"/>
      <c r="L56"/>
    </row>
    <row r="57" spans="1:12">
      <c r="A57"/>
      <c r="B57"/>
      <c r="C57"/>
      <c r="D57"/>
      <c r="E57"/>
      <c r="F57"/>
      <c r="G57"/>
      <c r="H57"/>
      <c r="I57"/>
      <c r="J57"/>
      <c r="K57"/>
      <c r="L57"/>
    </row>
    <row r="58" spans="1:12">
      <c r="A58"/>
      <c r="B58"/>
      <c r="C58"/>
      <c r="D58"/>
      <c r="E58"/>
      <c r="F58"/>
      <c r="G58"/>
      <c r="H58"/>
      <c r="I58"/>
      <c r="J58"/>
      <c r="K58"/>
      <c r="L58"/>
    </row>
    <row r="59" spans="1:12">
      <c r="A59"/>
      <c r="B59"/>
      <c r="C59"/>
      <c r="D59"/>
      <c r="E59"/>
      <c r="F59"/>
      <c r="G59"/>
      <c r="H59"/>
      <c r="I59"/>
      <c r="J59"/>
      <c r="K59"/>
      <c r="L59"/>
    </row>
    <row r="60" spans="1:12">
      <c r="A60"/>
      <c r="B60"/>
      <c r="C60"/>
      <c r="D60"/>
      <c r="E60"/>
      <c r="F60"/>
      <c r="G60"/>
      <c r="H60"/>
      <c r="I60"/>
      <c r="J60"/>
      <c r="K60"/>
      <c r="L60"/>
    </row>
    <row r="61" spans="1:12">
      <c r="A61"/>
      <c r="B61"/>
      <c r="C61"/>
      <c r="D61"/>
      <c r="E61"/>
      <c r="F61"/>
      <c r="G61"/>
      <c r="H61"/>
      <c r="I61"/>
      <c r="J61"/>
      <c r="K61"/>
      <c r="L61"/>
    </row>
    <row r="62" spans="1:12">
      <c r="A62"/>
      <c r="B62"/>
      <c r="C62"/>
      <c r="D62"/>
      <c r="E62"/>
      <c r="F62"/>
      <c r="G62"/>
      <c r="H62"/>
      <c r="I62"/>
      <c r="J62"/>
      <c r="K62"/>
      <c r="L62"/>
    </row>
    <row r="63" spans="1:12">
      <c r="A63"/>
      <c r="B63"/>
      <c r="C63"/>
      <c r="D63"/>
      <c r="E63"/>
      <c r="F63"/>
      <c r="G63"/>
      <c r="H63"/>
      <c r="I63"/>
      <c r="J63"/>
      <c r="K63"/>
      <c r="L63"/>
    </row>
    <row r="64" spans="1:12">
      <c r="A64"/>
      <c r="B64"/>
      <c r="C64"/>
      <c r="D64"/>
      <c r="E64"/>
      <c r="F64"/>
      <c r="G64"/>
      <c r="H64"/>
      <c r="I64"/>
      <c r="J64"/>
      <c r="K64"/>
      <c r="L64"/>
    </row>
    <row r="65" spans="1:12">
      <c r="A65"/>
      <c r="B65"/>
      <c r="C65"/>
      <c r="D65"/>
      <c r="E65"/>
      <c r="F65"/>
      <c r="G65"/>
      <c r="H65"/>
      <c r="I65"/>
      <c r="J65"/>
      <c r="K65"/>
      <c r="L65"/>
    </row>
    <row r="66" spans="1:12">
      <c r="A66"/>
      <c r="B66"/>
      <c r="C66"/>
      <c r="D66"/>
      <c r="E66"/>
      <c r="F66"/>
      <c r="G66"/>
      <c r="H66"/>
      <c r="I66"/>
      <c r="J66"/>
      <c r="K66"/>
      <c r="L66"/>
    </row>
    <row r="67" spans="1:12">
      <c r="A67"/>
      <c r="B67"/>
      <c r="C67"/>
      <c r="D67"/>
      <c r="E67"/>
      <c r="F67"/>
      <c r="G67"/>
      <c r="H67"/>
      <c r="I67"/>
      <c r="J67"/>
      <c r="K67"/>
      <c r="L67"/>
    </row>
    <row r="68" spans="1:12">
      <c r="A68"/>
      <c r="B68"/>
      <c r="C68"/>
      <c r="D68"/>
      <c r="E68"/>
      <c r="F68"/>
      <c r="G68"/>
      <c r="H68"/>
      <c r="I68"/>
      <c r="J68"/>
      <c r="K68"/>
      <c r="L68"/>
    </row>
    <row r="69" spans="1:12">
      <c r="A69"/>
      <c r="B69"/>
      <c r="C69"/>
      <c r="D69"/>
      <c r="E69"/>
      <c r="F69"/>
      <c r="G69"/>
      <c r="H69"/>
      <c r="I69"/>
      <c r="J69"/>
      <c r="K69"/>
      <c r="L69"/>
    </row>
    <row r="70" spans="1:12">
      <c r="A70"/>
      <c r="B70"/>
      <c r="C70"/>
      <c r="D70"/>
      <c r="E70"/>
      <c r="F70"/>
      <c r="G70"/>
      <c r="H70"/>
      <c r="I70"/>
      <c r="J70"/>
      <c r="K70"/>
      <c r="L70"/>
    </row>
    <row r="71" spans="1:12">
      <c r="A71"/>
      <c r="B71"/>
      <c r="C71"/>
      <c r="D71"/>
      <c r="E71"/>
      <c r="F71"/>
      <c r="G71"/>
      <c r="H71"/>
      <c r="I71"/>
      <c r="J71"/>
      <c r="K71"/>
      <c r="L71"/>
    </row>
    <row r="72" spans="1:12">
      <c r="A72"/>
      <c r="B72"/>
      <c r="C72"/>
      <c r="D72"/>
      <c r="E72"/>
      <c r="F72"/>
      <c r="G72"/>
      <c r="H72"/>
      <c r="I72"/>
      <c r="J72"/>
      <c r="K72"/>
      <c r="L72"/>
    </row>
    <row r="73" spans="1:12">
      <c r="A73"/>
      <c r="B73"/>
      <c r="C73"/>
      <c r="D73"/>
      <c r="E73"/>
      <c r="F73"/>
      <c r="G73"/>
      <c r="H73"/>
      <c r="I73"/>
      <c r="J73"/>
      <c r="K73"/>
      <c r="L73"/>
    </row>
    <row r="74" spans="1:12">
      <c r="A74"/>
      <c r="B74"/>
      <c r="C74"/>
      <c r="D74"/>
      <c r="E74"/>
      <c r="F74"/>
      <c r="G74"/>
      <c r="H74"/>
      <c r="I74"/>
      <c r="J74"/>
      <c r="K74"/>
      <c r="L74"/>
    </row>
    <row r="75" spans="1:12">
      <c r="A75"/>
      <c r="B75"/>
      <c r="C75"/>
      <c r="D75"/>
      <c r="E75"/>
      <c r="F75"/>
      <c r="G75"/>
      <c r="H75"/>
      <c r="I75"/>
      <c r="J75"/>
      <c r="K75"/>
      <c r="L75"/>
    </row>
    <row r="76" spans="1:12">
      <c r="A76"/>
      <c r="B76"/>
      <c r="C76"/>
      <c r="D76"/>
      <c r="E76"/>
      <c r="F76"/>
      <c r="G76"/>
      <c r="H76"/>
      <c r="I76"/>
      <c r="J76"/>
      <c r="K76"/>
      <c r="L76"/>
    </row>
    <row r="77" spans="1:12">
      <c r="A77"/>
      <c r="B77"/>
      <c r="C77"/>
      <c r="D77"/>
      <c r="E77"/>
      <c r="F77"/>
      <c r="G77"/>
      <c r="H77"/>
      <c r="I77"/>
      <c r="J77"/>
      <c r="K77"/>
      <c r="L77"/>
    </row>
    <row r="78" spans="1:12">
      <c r="A78"/>
      <c r="B78"/>
      <c r="C78"/>
      <c r="D78"/>
      <c r="E78"/>
      <c r="F78"/>
      <c r="G78"/>
      <c r="H78"/>
      <c r="I78"/>
      <c r="J78"/>
      <c r="K78"/>
      <c r="L78"/>
    </row>
    <row r="79" spans="1:12">
      <c r="A79"/>
      <c r="B79"/>
      <c r="C79"/>
      <c r="D79"/>
      <c r="E79"/>
      <c r="F79"/>
      <c r="G79"/>
      <c r="H79"/>
      <c r="I79"/>
      <c r="J79"/>
      <c r="K79"/>
      <c r="L79"/>
    </row>
    <row r="80" spans="1:12">
      <c r="A80"/>
      <c r="B80"/>
      <c r="C80"/>
      <c r="D80"/>
      <c r="E80"/>
      <c r="F80"/>
      <c r="G80"/>
      <c r="H80"/>
      <c r="I80"/>
      <c r="J80"/>
      <c r="K80"/>
      <c r="L80"/>
    </row>
    <row r="81" spans="1:12">
      <c r="A81"/>
      <c r="B81"/>
      <c r="C81"/>
      <c r="D81"/>
      <c r="E81"/>
      <c r="F81"/>
      <c r="G81"/>
      <c r="H81"/>
      <c r="I81"/>
      <c r="J81"/>
      <c r="K81"/>
      <c r="L81"/>
    </row>
    <row r="82" spans="1:12">
      <c r="A82"/>
      <c r="B82"/>
      <c r="C82"/>
      <c r="D82"/>
      <c r="E82"/>
      <c r="F82"/>
      <c r="G82"/>
      <c r="H82"/>
      <c r="I82"/>
      <c r="J82"/>
      <c r="K82"/>
      <c r="L82"/>
    </row>
    <row r="83" spans="1:12">
      <c r="A83"/>
      <c r="B83"/>
      <c r="C83"/>
      <c r="D83"/>
      <c r="E83"/>
      <c r="F83"/>
      <c r="G83"/>
      <c r="H83"/>
      <c r="I83"/>
      <c r="J83"/>
      <c r="K83"/>
      <c r="L83"/>
    </row>
    <row r="84" spans="1:12">
      <c r="A84"/>
      <c r="B84"/>
      <c r="C84"/>
      <c r="D84"/>
      <c r="E84"/>
      <c r="F84"/>
      <c r="G84"/>
      <c r="H84"/>
      <c r="I84"/>
      <c r="J84"/>
      <c r="K84"/>
      <c r="L84"/>
    </row>
    <row r="85" spans="1:12">
      <c r="A85"/>
      <c r="B85"/>
      <c r="C85"/>
      <c r="D85"/>
      <c r="E85"/>
      <c r="F85"/>
      <c r="G85"/>
      <c r="H85"/>
      <c r="I85"/>
      <c r="J85"/>
      <c r="K85"/>
      <c r="L85"/>
    </row>
    <row r="86" spans="1:12">
      <c r="A86"/>
      <c r="B86"/>
      <c r="C86"/>
      <c r="D86"/>
      <c r="E86"/>
      <c r="F86"/>
      <c r="G86"/>
      <c r="H86"/>
      <c r="I86"/>
      <c r="J86"/>
      <c r="K86"/>
      <c r="L86"/>
    </row>
    <row r="87" spans="1:12">
      <c r="A87"/>
      <c r="B87"/>
      <c r="C87"/>
      <c r="D87"/>
      <c r="E87"/>
      <c r="F87"/>
      <c r="G87"/>
      <c r="H87"/>
      <c r="I87"/>
      <c r="J87"/>
      <c r="K87"/>
      <c r="L87"/>
    </row>
    <row r="88" spans="1:12">
      <c r="A88"/>
      <c r="B88"/>
      <c r="C88"/>
      <c r="D88"/>
      <c r="E88"/>
      <c r="F88"/>
      <c r="G88"/>
      <c r="H88"/>
      <c r="I88"/>
      <c r="J88"/>
      <c r="K88"/>
      <c r="L88"/>
    </row>
    <row r="89" spans="1:12">
      <c r="A89"/>
      <c r="B89"/>
      <c r="C89"/>
      <c r="D89"/>
      <c r="E89"/>
      <c r="F89"/>
      <c r="G89"/>
      <c r="H89"/>
      <c r="I89"/>
      <c r="J89"/>
      <c r="K89"/>
      <c r="L89"/>
    </row>
    <row r="90" spans="1:12">
      <c r="A90"/>
      <c r="B90"/>
      <c r="C90"/>
      <c r="D90"/>
      <c r="E90"/>
      <c r="F90"/>
      <c r="G90"/>
      <c r="H90"/>
      <c r="I90"/>
      <c r="J90"/>
      <c r="K90"/>
      <c r="L90"/>
    </row>
    <row r="91" spans="1:12">
      <c r="A91"/>
      <c r="B91"/>
      <c r="C91"/>
      <c r="D91"/>
      <c r="E91"/>
      <c r="F91"/>
      <c r="G91"/>
      <c r="H91"/>
      <c r="I91"/>
      <c r="J91"/>
      <c r="K91"/>
      <c r="L91"/>
    </row>
    <row r="92" spans="1:12">
      <c r="A92"/>
      <c r="B92"/>
      <c r="C92"/>
      <c r="D92"/>
      <c r="E92"/>
      <c r="F92"/>
      <c r="G92"/>
      <c r="H92"/>
      <c r="I92"/>
      <c r="J92"/>
      <c r="K92"/>
      <c r="L92"/>
    </row>
    <row r="93" spans="1:12">
      <c r="A93"/>
      <c r="B93"/>
      <c r="C93"/>
      <c r="D93"/>
      <c r="E93"/>
      <c r="F93"/>
      <c r="G93"/>
      <c r="H93"/>
      <c r="I93"/>
      <c r="J93"/>
      <c r="K93"/>
      <c r="L93"/>
    </row>
    <row r="94" spans="1:12">
      <c r="A94"/>
      <c r="B94"/>
      <c r="C94"/>
      <c r="D94"/>
      <c r="E94"/>
      <c r="F94"/>
      <c r="G94"/>
      <c r="H94"/>
      <c r="I94"/>
      <c r="J94"/>
      <c r="K94"/>
      <c r="L94"/>
    </row>
    <row r="95" spans="1:12">
      <c r="A95"/>
      <c r="B95"/>
      <c r="C95"/>
      <c r="D95"/>
      <c r="E95"/>
      <c r="F95"/>
      <c r="G95"/>
      <c r="H95"/>
      <c r="I95"/>
      <c r="J95"/>
      <c r="K95"/>
      <c r="L95"/>
    </row>
    <row r="96" spans="1:12">
      <c r="A96"/>
      <c r="B96"/>
      <c r="C96"/>
      <c r="D96"/>
      <c r="E96"/>
      <c r="F96"/>
      <c r="G96"/>
      <c r="H96"/>
      <c r="I96"/>
      <c r="J96"/>
      <c r="K96"/>
      <c r="L96"/>
    </row>
    <row r="97" spans="1:12">
      <c r="A97"/>
      <c r="B97"/>
      <c r="C97"/>
      <c r="D97"/>
      <c r="E97"/>
      <c r="F97"/>
      <c r="G97"/>
      <c r="H97"/>
      <c r="I97"/>
      <c r="J97"/>
      <c r="K97"/>
      <c r="L97"/>
    </row>
    <row r="98" spans="1:12">
      <c r="A98"/>
      <c r="B98"/>
      <c r="C98"/>
      <c r="D98"/>
      <c r="E98"/>
      <c r="F98"/>
      <c r="G98"/>
      <c r="H98"/>
      <c r="I98"/>
      <c r="J98"/>
      <c r="K98"/>
      <c r="L98"/>
    </row>
    <row r="99" spans="1:12">
      <c r="A99"/>
      <c r="B99"/>
      <c r="C99"/>
      <c r="D99"/>
      <c r="E99"/>
      <c r="F99"/>
      <c r="G99"/>
      <c r="H99"/>
      <c r="I99"/>
      <c r="J99"/>
      <c r="K99"/>
      <c r="L99"/>
    </row>
    <row r="100" spans="1:12">
      <c r="A100"/>
      <c r="B100"/>
      <c r="C100"/>
      <c r="D100"/>
      <c r="E100"/>
      <c r="F100"/>
      <c r="G100"/>
      <c r="H100"/>
      <c r="I100"/>
      <c r="J100"/>
      <c r="K100"/>
      <c r="L100"/>
    </row>
    <row r="101" spans="1:12">
      <c r="A101"/>
      <c r="B101"/>
      <c r="C101"/>
      <c r="D101"/>
      <c r="E101"/>
      <c r="F101"/>
      <c r="G101"/>
      <c r="H101"/>
      <c r="I101"/>
      <c r="J101"/>
      <c r="K101"/>
      <c r="L101"/>
    </row>
    <row r="102" spans="1:12">
      <c r="A102"/>
      <c r="B102"/>
      <c r="C102"/>
      <c r="D102"/>
      <c r="E102"/>
      <c r="F102"/>
      <c r="G102"/>
      <c r="H102"/>
      <c r="I102"/>
      <c r="J102"/>
      <c r="K102"/>
      <c r="L102"/>
    </row>
    <row r="103" spans="1:12">
      <c r="A103"/>
      <c r="B103"/>
      <c r="C103"/>
      <c r="D103"/>
      <c r="E103"/>
      <c r="F103"/>
      <c r="G103"/>
      <c r="H103"/>
      <c r="I103"/>
      <c r="J103"/>
      <c r="K103"/>
      <c r="L103"/>
    </row>
    <row r="104" spans="1:12">
      <c r="A104"/>
      <c r="B104"/>
      <c r="C104"/>
      <c r="D104"/>
      <c r="E104"/>
      <c r="F104"/>
      <c r="G104"/>
      <c r="H104"/>
      <c r="I104"/>
      <c r="J104"/>
      <c r="K104"/>
      <c r="L104"/>
    </row>
    <row r="105" spans="1:12">
      <c r="A105"/>
      <c r="B105"/>
      <c r="C105"/>
      <c r="D105"/>
      <c r="E105"/>
      <c r="F105"/>
      <c r="G105"/>
      <c r="H105"/>
      <c r="I105"/>
      <c r="J105"/>
      <c r="K105"/>
      <c r="L105"/>
    </row>
    <row r="106" spans="1:12">
      <c r="A106"/>
      <c r="B106"/>
      <c r="C106"/>
      <c r="D106"/>
      <c r="E106"/>
      <c r="F106"/>
      <c r="G106"/>
      <c r="H106"/>
      <c r="I106"/>
      <c r="J106"/>
      <c r="K106"/>
      <c r="L106"/>
    </row>
    <row r="107" spans="1:12">
      <c r="A107"/>
      <c r="B107"/>
      <c r="C107"/>
      <c r="D107"/>
      <c r="E107"/>
      <c r="F107"/>
      <c r="G107"/>
      <c r="H107"/>
      <c r="I107"/>
      <c r="J107"/>
      <c r="K107"/>
      <c r="L107"/>
    </row>
    <row r="108" spans="1:12">
      <c r="A108"/>
      <c r="B108"/>
      <c r="C108"/>
      <c r="D108"/>
      <c r="E108"/>
      <c r="F108"/>
      <c r="G108"/>
      <c r="H108"/>
      <c r="I108"/>
      <c r="J108"/>
      <c r="K108"/>
      <c r="L108"/>
    </row>
    <row r="109" spans="1:12">
      <c r="A109"/>
      <c r="B109"/>
      <c r="C109"/>
      <c r="D109"/>
      <c r="E109"/>
      <c r="F109"/>
      <c r="G109"/>
      <c r="H109"/>
      <c r="I109"/>
      <c r="J109"/>
      <c r="K109"/>
      <c r="L109"/>
    </row>
    <row r="110" spans="1:12">
      <c r="A110"/>
      <c r="B110"/>
      <c r="C110"/>
      <c r="D110"/>
      <c r="E110"/>
      <c r="F110"/>
      <c r="G110"/>
      <c r="H110"/>
      <c r="I110"/>
      <c r="J110"/>
      <c r="K110"/>
      <c r="L110"/>
    </row>
    <row r="111" spans="1:12">
      <c r="A111"/>
      <c r="B111"/>
      <c r="C111"/>
      <c r="D111"/>
      <c r="E111"/>
      <c r="F111"/>
      <c r="G111"/>
      <c r="H111"/>
      <c r="I111"/>
      <c r="J111"/>
      <c r="K111"/>
      <c r="L111"/>
    </row>
    <row r="112" spans="1:12">
      <c r="A112"/>
      <c r="B112"/>
      <c r="C112"/>
      <c r="D112"/>
      <c r="E112"/>
      <c r="F112"/>
      <c r="G112"/>
      <c r="H112"/>
      <c r="I112"/>
      <c r="J112"/>
      <c r="K112"/>
      <c r="L112"/>
    </row>
    <row r="113" spans="1:12">
      <c r="A113"/>
      <c r="B113"/>
      <c r="C113"/>
      <c r="D113"/>
      <c r="E113"/>
      <c r="F113"/>
      <c r="G113"/>
      <c r="H113"/>
      <c r="I113"/>
      <c r="J113"/>
      <c r="K113"/>
      <c r="L113"/>
    </row>
    <row r="114" spans="1:12">
      <c r="A114"/>
      <c r="B114"/>
      <c r="C114"/>
      <c r="D114"/>
      <c r="E114"/>
      <c r="F114"/>
      <c r="G114"/>
      <c r="H114"/>
      <c r="I114"/>
      <c r="J114"/>
      <c r="K114"/>
      <c r="L114"/>
    </row>
    <row r="115" spans="1:12">
      <c r="A115"/>
      <c r="B115"/>
      <c r="C115"/>
      <c r="D115"/>
      <c r="E115"/>
      <c r="F115"/>
      <c r="G115"/>
      <c r="H115"/>
      <c r="I115"/>
      <c r="J115"/>
      <c r="K115"/>
      <c r="L115"/>
    </row>
    <row r="116" spans="1:12">
      <c r="A116"/>
      <c r="B116"/>
      <c r="C116"/>
      <c r="D116"/>
      <c r="E116"/>
      <c r="F116"/>
      <c r="G116"/>
      <c r="H116"/>
      <c r="I116"/>
      <c r="J116"/>
      <c r="K116"/>
      <c r="L116"/>
    </row>
    <row r="117" spans="1:12">
      <c r="A117"/>
      <c r="B117"/>
      <c r="C117"/>
      <c r="D117"/>
      <c r="E117"/>
      <c r="F117"/>
      <c r="G117"/>
      <c r="H117"/>
      <c r="I117"/>
      <c r="J117"/>
      <c r="K117"/>
      <c r="L117"/>
    </row>
    <row r="118" spans="1:12">
      <c r="A118"/>
      <c r="B118"/>
      <c r="C118"/>
      <c r="D118"/>
      <c r="E118"/>
      <c r="F118"/>
      <c r="G118"/>
      <c r="H118"/>
      <c r="I118"/>
      <c r="J118"/>
      <c r="K118"/>
      <c r="L118"/>
    </row>
    <row r="119" spans="1:12">
      <c r="A119"/>
      <c r="B119"/>
      <c r="C119"/>
      <c r="D119"/>
      <c r="E119"/>
      <c r="F119"/>
      <c r="G119"/>
      <c r="H119"/>
      <c r="I119"/>
      <c r="J119"/>
      <c r="K119"/>
      <c r="L119"/>
    </row>
    <row r="120" spans="1:12">
      <c r="A120"/>
      <c r="B120"/>
      <c r="C120"/>
      <c r="D120"/>
      <c r="E120"/>
      <c r="F120"/>
      <c r="G120"/>
      <c r="H120"/>
      <c r="I120"/>
      <c r="J120"/>
      <c r="K120"/>
      <c r="L120"/>
    </row>
    <row r="121" spans="1:12">
      <c r="A121"/>
      <c r="B121"/>
      <c r="C121"/>
      <c r="D121"/>
      <c r="E121"/>
      <c r="F121"/>
      <c r="G121"/>
      <c r="H121"/>
      <c r="I121"/>
      <c r="J121"/>
      <c r="K121"/>
      <c r="L121"/>
    </row>
    <row r="122" spans="1:12">
      <c r="A122"/>
      <c r="B122"/>
      <c r="C122"/>
      <c r="D122"/>
      <c r="E122"/>
      <c r="F122"/>
      <c r="G122"/>
      <c r="H122"/>
      <c r="I122"/>
      <c r="J122"/>
      <c r="K122"/>
      <c r="L122"/>
    </row>
    <row r="123" spans="1:12">
      <c r="A123"/>
      <c r="B123"/>
      <c r="C123"/>
      <c r="D123"/>
      <c r="E123"/>
      <c r="F123"/>
      <c r="G123"/>
      <c r="H123"/>
      <c r="I123"/>
      <c r="J123"/>
      <c r="K123"/>
      <c r="L123"/>
    </row>
    <row r="124" spans="1:12">
      <c r="A124"/>
      <c r="B124"/>
      <c r="C124"/>
      <c r="D124"/>
      <c r="E124"/>
      <c r="F124"/>
      <c r="G124"/>
      <c r="H124"/>
      <c r="I124"/>
      <c r="J124"/>
      <c r="K124"/>
      <c r="L124"/>
    </row>
    <row r="125" spans="1:12">
      <c r="A125"/>
      <c r="B125"/>
      <c r="C125"/>
      <c r="D125"/>
      <c r="E125"/>
      <c r="F125"/>
      <c r="G125"/>
      <c r="H125"/>
      <c r="I125"/>
      <c r="J125"/>
      <c r="K125"/>
      <c r="L125"/>
    </row>
    <row r="126" spans="1:12">
      <c r="A126"/>
      <c r="B126"/>
      <c r="C126"/>
      <c r="D126"/>
      <c r="E126"/>
      <c r="F126"/>
      <c r="G126"/>
      <c r="H126"/>
      <c r="I126"/>
      <c r="J126"/>
      <c r="K126"/>
      <c r="L126"/>
    </row>
    <row r="127" spans="1:12">
      <c r="A127"/>
      <c r="B127"/>
      <c r="C127"/>
      <c r="D127"/>
      <c r="E127"/>
      <c r="F127"/>
      <c r="G127"/>
      <c r="H127"/>
      <c r="I127"/>
      <c r="J127"/>
      <c r="K127"/>
      <c r="L127"/>
    </row>
    <row r="128" spans="1:12">
      <c r="A128"/>
      <c r="B128"/>
      <c r="C128"/>
      <c r="D128"/>
      <c r="E128"/>
      <c r="F128"/>
      <c r="G128"/>
      <c r="H128"/>
      <c r="I128"/>
      <c r="J128"/>
      <c r="K128"/>
      <c r="L128"/>
    </row>
    <row r="129" spans="1:12">
      <c r="A129"/>
      <c r="B129"/>
      <c r="C129"/>
      <c r="D129"/>
      <c r="E129"/>
      <c r="F129"/>
      <c r="G129"/>
      <c r="H129"/>
      <c r="I129"/>
      <c r="J129"/>
      <c r="K129"/>
      <c r="L129"/>
    </row>
    <row r="130" spans="1:12">
      <c r="A130"/>
      <c r="B130"/>
      <c r="C130"/>
      <c r="D130"/>
      <c r="E130"/>
      <c r="F130"/>
      <c r="G130"/>
      <c r="H130"/>
      <c r="I130"/>
      <c r="J130"/>
      <c r="K130"/>
      <c r="L130"/>
    </row>
    <row r="131" spans="1:12">
      <c r="A131"/>
      <c r="B131"/>
      <c r="C131"/>
      <c r="D131"/>
      <c r="E131"/>
      <c r="F131"/>
      <c r="G131"/>
      <c r="H131"/>
      <c r="I131"/>
      <c r="J131"/>
      <c r="K131"/>
      <c r="L131"/>
    </row>
    <row r="132" spans="1:12">
      <c r="A132"/>
      <c r="B132"/>
      <c r="C132"/>
      <c r="D132"/>
      <c r="E132"/>
      <c r="F132"/>
      <c r="G132"/>
      <c r="H132"/>
      <c r="I132"/>
      <c r="J132"/>
      <c r="K132"/>
      <c r="L132"/>
    </row>
  </sheetData>
  <sheetProtection selectLockedCells="1" selectUnlockedCells="1"/>
  <mergeCells count="28">
    <mergeCell ref="A25:L25"/>
    <mergeCell ref="N25:Y25"/>
    <mergeCell ref="C19:G19"/>
    <mergeCell ref="H19:L19"/>
    <mergeCell ref="P19:T19"/>
    <mergeCell ref="U19:Y19"/>
    <mergeCell ref="A18:A22"/>
    <mergeCell ref="B18:B20"/>
    <mergeCell ref="C18:L18"/>
    <mergeCell ref="N18:N22"/>
    <mergeCell ref="O18:O20"/>
    <mergeCell ref="P18:Y18"/>
    <mergeCell ref="A10:A15"/>
    <mergeCell ref="A3:F3"/>
    <mergeCell ref="G3:L3"/>
    <mergeCell ref="N3:S3"/>
    <mergeCell ref="T3:Y3"/>
    <mergeCell ref="C11:G11"/>
    <mergeCell ref="H11:L11"/>
    <mergeCell ref="P11:T11"/>
    <mergeCell ref="U11:Y11"/>
    <mergeCell ref="B10:B12"/>
    <mergeCell ref="C10:G10"/>
    <mergeCell ref="H10:L10"/>
    <mergeCell ref="N10:N16"/>
    <mergeCell ref="O10:O12"/>
    <mergeCell ref="P10:T10"/>
    <mergeCell ref="U10:Y10"/>
  </mergeCells>
  <printOptions horizontalCentered="1"/>
  <pageMargins left="0.19685039370078741" right="3.937007874015748E-2" top="0" bottom="0" header="0" footer="0"/>
  <pageSetup paperSize="9" scale="40" firstPageNumber="0" pageOrder="overThenDown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FFCCFF"/>
  </sheetPr>
  <dimension ref="A3:X331"/>
  <sheetViews>
    <sheetView topLeftCell="A7" zoomScale="41" zoomScaleNormal="41" zoomScaleSheetLayoutView="46" workbookViewId="0">
      <selection activeCell="N43" sqref="N43"/>
    </sheetView>
  </sheetViews>
  <sheetFormatPr defaultColWidth="9" defaultRowHeight="21"/>
  <cols>
    <col min="1" max="1" width="17.875" style="8" customWidth="1"/>
    <col min="2" max="2" width="41.25" style="8" customWidth="1"/>
    <col min="3" max="3" width="30.5" style="9" customWidth="1"/>
    <col min="4" max="4" width="10.125" style="9" hidden="1" customWidth="1"/>
    <col min="5" max="5" width="11.5" style="9" hidden="1" customWidth="1"/>
    <col min="6" max="6" width="27" style="9" customWidth="1"/>
    <col min="7" max="7" width="31.125" style="9" customWidth="1"/>
    <col min="8" max="8" width="31" style="9" customWidth="1"/>
    <col min="9" max="9" width="10" style="9" hidden="1" customWidth="1"/>
    <col min="10" max="10" width="13.875" style="9" hidden="1" customWidth="1"/>
    <col min="11" max="11" width="28.5" style="9" customWidth="1"/>
    <col min="12" max="12" width="27.25" style="9" customWidth="1"/>
    <col min="13" max="13" width="26.125" style="9" customWidth="1"/>
    <col min="14" max="14" width="45.375" style="9" customWidth="1"/>
    <col min="15" max="15" width="26.125" style="9" customWidth="1"/>
    <col min="16" max="17" width="26.125" style="9" hidden="1" customWidth="1"/>
    <col min="18" max="20" width="26.125" style="9" customWidth="1"/>
    <col min="21" max="22" width="26.125" style="9" hidden="1" customWidth="1"/>
    <col min="23" max="23" width="26.125" style="9" customWidth="1"/>
    <col min="24" max="24" width="28.5" style="9" customWidth="1"/>
    <col min="25" max="115" width="9" style="8"/>
    <col min="116" max="116" width="13.625" style="8" customWidth="1"/>
    <col min="117" max="117" width="33" style="8" bestFit="1" customWidth="1"/>
    <col min="118" max="118" width="14.25" style="8" customWidth="1"/>
    <col min="119" max="119" width="10.125" style="8" customWidth="1"/>
    <col min="120" max="120" width="11.5" style="8" customWidth="1"/>
    <col min="121" max="121" width="16.75" style="8" customWidth="1"/>
    <col min="122" max="122" width="14.375" style="8" bestFit="1" customWidth="1"/>
    <col min="123" max="123" width="18.5" style="8" customWidth="1"/>
    <col min="124" max="124" width="10" style="8" customWidth="1"/>
    <col min="125" max="125" width="13.875" style="8" bestFit="1" customWidth="1"/>
    <col min="126" max="126" width="17.625" style="8" customWidth="1"/>
    <col min="127" max="127" width="14.375" style="8" bestFit="1" customWidth="1"/>
    <col min="128" max="128" width="20.125" style="8" customWidth="1"/>
    <col min="129" max="129" width="7" style="8" customWidth="1"/>
    <col min="130" max="130" width="3.25" style="8" customWidth="1"/>
    <col min="131" max="131" width="7" style="8" customWidth="1"/>
    <col min="132" max="132" width="3.875" style="8" customWidth="1"/>
    <col min="133" max="133" width="7" style="8" customWidth="1"/>
    <col min="134" max="134" width="3.25" style="8" customWidth="1"/>
    <col min="135" max="135" width="7" style="8" customWidth="1"/>
    <col min="136" max="371" width="9" style="8"/>
    <col min="372" max="372" width="13.625" style="8" customWidth="1"/>
    <col min="373" max="373" width="33" style="8" bestFit="1" customWidth="1"/>
    <col min="374" max="374" width="14.25" style="8" customWidth="1"/>
    <col min="375" max="375" width="10.125" style="8" customWidth="1"/>
    <col min="376" max="376" width="11.5" style="8" customWidth="1"/>
    <col min="377" max="377" width="16.75" style="8" customWidth="1"/>
    <col min="378" max="378" width="14.375" style="8" bestFit="1" customWidth="1"/>
    <col min="379" max="379" width="18.5" style="8" customWidth="1"/>
    <col min="380" max="380" width="10" style="8" customWidth="1"/>
    <col min="381" max="381" width="13.875" style="8" bestFit="1" customWidth="1"/>
    <col min="382" max="382" width="17.625" style="8" customWidth="1"/>
    <col min="383" max="383" width="14.375" style="8" bestFit="1" customWidth="1"/>
    <col min="384" max="384" width="20.125" style="8" customWidth="1"/>
    <col min="385" max="385" width="7" style="8" customWidth="1"/>
    <col min="386" max="386" width="3.25" style="8" customWidth="1"/>
    <col min="387" max="387" width="7" style="8" customWidth="1"/>
    <col min="388" max="388" width="3.875" style="8" customWidth="1"/>
    <col min="389" max="389" width="7" style="8" customWidth="1"/>
    <col min="390" max="390" width="3.25" style="8" customWidth="1"/>
    <col min="391" max="391" width="7" style="8" customWidth="1"/>
    <col min="392" max="627" width="9" style="8"/>
    <col min="628" max="628" width="13.625" style="8" customWidth="1"/>
    <col min="629" max="629" width="33" style="8" bestFit="1" customWidth="1"/>
    <col min="630" max="630" width="14.25" style="8" customWidth="1"/>
    <col min="631" max="631" width="10.125" style="8" customWidth="1"/>
    <col min="632" max="632" width="11.5" style="8" customWidth="1"/>
    <col min="633" max="633" width="16.75" style="8" customWidth="1"/>
    <col min="634" max="634" width="14.375" style="8" bestFit="1" customWidth="1"/>
    <col min="635" max="635" width="18.5" style="8" customWidth="1"/>
    <col min="636" max="636" width="10" style="8" customWidth="1"/>
    <col min="637" max="637" width="13.875" style="8" bestFit="1" customWidth="1"/>
    <col min="638" max="638" width="17.625" style="8" customWidth="1"/>
    <col min="639" max="639" width="14.375" style="8" bestFit="1" customWidth="1"/>
    <col min="640" max="640" width="20.125" style="8" customWidth="1"/>
    <col min="641" max="641" width="7" style="8" customWidth="1"/>
    <col min="642" max="642" width="3.25" style="8" customWidth="1"/>
    <col min="643" max="643" width="7" style="8" customWidth="1"/>
    <col min="644" max="644" width="3.875" style="8" customWidth="1"/>
    <col min="645" max="645" width="7" style="8" customWidth="1"/>
    <col min="646" max="646" width="3.25" style="8" customWidth="1"/>
    <col min="647" max="647" width="7" style="8" customWidth="1"/>
    <col min="648" max="883" width="9" style="8"/>
    <col min="884" max="884" width="13.625" style="8" customWidth="1"/>
    <col min="885" max="885" width="33" style="8" bestFit="1" customWidth="1"/>
    <col min="886" max="886" width="14.25" style="8" customWidth="1"/>
    <col min="887" max="887" width="10.125" style="8" customWidth="1"/>
    <col min="888" max="888" width="11.5" style="8" customWidth="1"/>
    <col min="889" max="889" width="16.75" style="8" customWidth="1"/>
    <col min="890" max="890" width="14.375" style="8" bestFit="1" customWidth="1"/>
    <col min="891" max="891" width="18.5" style="8" customWidth="1"/>
    <col min="892" max="892" width="10" style="8" customWidth="1"/>
    <col min="893" max="893" width="13.875" style="8" bestFit="1" customWidth="1"/>
    <col min="894" max="894" width="17.625" style="8" customWidth="1"/>
    <col min="895" max="895" width="14.375" style="8" bestFit="1" customWidth="1"/>
    <col min="896" max="896" width="20.125" style="8" customWidth="1"/>
    <col min="897" max="897" width="7" style="8" customWidth="1"/>
    <col min="898" max="898" width="3.25" style="8" customWidth="1"/>
    <col min="899" max="899" width="7" style="8" customWidth="1"/>
    <col min="900" max="900" width="3.875" style="8" customWidth="1"/>
    <col min="901" max="901" width="7" style="8" customWidth="1"/>
    <col min="902" max="902" width="3.25" style="8" customWidth="1"/>
    <col min="903" max="903" width="7" style="8" customWidth="1"/>
    <col min="904" max="1139" width="9" style="8"/>
    <col min="1140" max="1140" width="13.625" style="8" customWidth="1"/>
    <col min="1141" max="1141" width="33" style="8" bestFit="1" customWidth="1"/>
    <col min="1142" max="1142" width="14.25" style="8" customWidth="1"/>
    <col min="1143" max="1143" width="10.125" style="8" customWidth="1"/>
    <col min="1144" max="1144" width="11.5" style="8" customWidth="1"/>
    <col min="1145" max="1145" width="16.75" style="8" customWidth="1"/>
    <col min="1146" max="1146" width="14.375" style="8" bestFit="1" customWidth="1"/>
    <col min="1147" max="1147" width="18.5" style="8" customWidth="1"/>
    <col min="1148" max="1148" width="10" style="8" customWidth="1"/>
    <col min="1149" max="1149" width="13.875" style="8" bestFit="1" customWidth="1"/>
    <col min="1150" max="1150" width="17.625" style="8" customWidth="1"/>
    <col min="1151" max="1151" width="14.375" style="8" bestFit="1" customWidth="1"/>
    <col min="1152" max="1152" width="20.125" style="8" customWidth="1"/>
    <col min="1153" max="1153" width="7" style="8" customWidth="1"/>
    <col min="1154" max="1154" width="3.25" style="8" customWidth="1"/>
    <col min="1155" max="1155" width="7" style="8" customWidth="1"/>
    <col min="1156" max="1156" width="3.875" style="8" customWidth="1"/>
    <col min="1157" max="1157" width="7" style="8" customWidth="1"/>
    <col min="1158" max="1158" width="3.25" style="8" customWidth="1"/>
    <col min="1159" max="1159" width="7" style="8" customWidth="1"/>
    <col min="1160" max="1395" width="9" style="8"/>
    <col min="1396" max="1396" width="13.625" style="8" customWidth="1"/>
    <col min="1397" max="1397" width="33" style="8" bestFit="1" customWidth="1"/>
    <col min="1398" max="1398" width="14.25" style="8" customWidth="1"/>
    <col min="1399" max="1399" width="10.125" style="8" customWidth="1"/>
    <col min="1400" max="1400" width="11.5" style="8" customWidth="1"/>
    <col min="1401" max="1401" width="16.75" style="8" customWidth="1"/>
    <col min="1402" max="1402" width="14.375" style="8" bestFit="1" customWidth="1"/>
    <col min="1403" max="1403" width="18.5" style="8" customWidth="1"/>
    <col min="1404" max="1404" width="10" style="8" customWidth="1"/>
    <col min="1405" max="1405" width="13.875" style="8" bestFit="1" customWidth="1"/>
    <col min="1406" max="1406" width="17.625" style="8" customWidth="1"/>
    <col min="1407" max="1407" width="14.375" style="8" bestFit="1" customWidth="1"/>
    <col min="1408" max="1408" width="20.125" style="8" customWidth="1"/>
    <col min="1409" max="1409" width="7" style="8" customWidth="1"/>
    <col min="1410" max="1410" width="3.25" style="8" customWidth="1"/>
    <col min="1411" max="1411" width="7" style="8" customWidth="1"/>
    <col min="1412" max="1412" width="3.875" style="8" customWidth="1"/>
    <col min="1413" max="1413" width="7" style="8" customWidth="1"/>
    <col min="1414" max="1414" width="3.25" style="8" customWidth="1"/>
    <col min="1415" max="1415" width="7" style="8" customWidth="1"/>
    <col min="1416" max="1651" width="9" style="8"/>
    <col min="1652" max="1652" width="13.625" style="8" customWidth="1"/>
    <col min="1653" max="1653" width="33" style="8" bestFit="1" customWidth="1"/>
    <col min="1654" max="1654" width="14.25" style="8" customWidth="1"/>
    <col min="1655" max="1655" width="10.125" style="8" customWidth="1"/>
    <col min="1656" max="1656" width="11.5" style="8" customWidth="1"/>
    <col min="1657" max="1657" width="16.75" style="8" customWidth="1"/>
    <col min="1658" max="1658" width="14.375" style="8" bestFit="1" customWidth="1"/>
    <col min="1659" max="1659" width="18.5" style="8" customWidth="1"/>
    <col min="1660" max="1660" width="10" style="8" customWidth="1"/>
    <col min="1661" max="1661" width="13.875" style="8" bestFit="1" customWidth="1"/>
    <col min="1662" max="1662" width="17.625" style="8" customWidth="1"/>
    <col min="1663" max="1663" width="14.375" style="8" bestFit="1" customWidth="1"/>
    <col min="1664" max="1664" width="20.125" style="8" customWidth="1"/>
    <col min="1665" max="1665" width="7" style="8" customWidth="1"/>
    <col min="1666" max="1666" width="3.25" style="8" customWidth="1"/>
    <col min="1667" max="1667" width="7" style="8" customWidth="1"/>
    <col min="1668" max="1668" width="3.875" style="8" customWidth="1"/>
    <col min="1669" max="1669" width="7" style="8" customWidth="1"/>
    <col min="1670" max="1670" width="3.25" style="8" customWidth="1"/>
    <col min="1671" max="1671" width="7" style="8" customWidth="1"/>
    <col min="1672" max="1907" width="9" style="8"/>
    <col min="1908" max="1908" width="13.625" style="8" customWidth="1"/>
    <col min="1909" max="1909" width="33" style="8" bestFit="1" customWidth="1"/>
    <col min="1910" max="1910" width="14.25" style="8" customWidth="1"/>
    <col min="1911" max="1911" width="10.125" style="8" customWidth="1"/>
    <col min="1912" max="1912" width="11.5" style="8" customWidth="1"/>
    <col min="1913" max="1913" width="16.75" style="8" customWidth="1"/>
    <col min="1914" max="1914" width="14.375" style="8" bestFit="1" customWidth="1"/>
    <col min="1915" max="1915" width="18.5" style="8" customWidth="1"/>
    <col min="1916" max="1916" width="10" style="8" customWidth="1"/>
    <col min="1917" max="1917" width="13.875" style="8" bestFit="1" customWidth="1"/>
    <col min="1918" max="1918" width="17.625" style="8" customWidth="1"/>
    <col min="1919" max="1919" width="14.375" style="8" bestFit="1" customWidth="1"/>
    <col min="1920" max="1920" width="20.125" style="8" customWidth="1"/>
    <col min="1921" max="1921" width="7" style="8" customWidth="1"/>
    <col min="1922" max="1922" width="3.25" style="8" customWidth="1"/>
    <col min="1923" max="1923" width="7" style="8" customWidth="1"/>
    <col min="1924" max="1924" width="3.875" style="8" customWidth="1"/>
    <col min="1925" max="1925" width="7" style="8" customWidth="1"/>
    <col min="1926" max="1926" width="3.25" style="8" customWidth="1"/>
    <col min="1927" max="1927" width="7" style="8" customWidth="1"/>
    <col min="1928" max="2163" width="9" style="8"/>
    <col min="2164" max="2164" width="13.625" style="8" customWidth="1"/>
    <col min="2165" max="2165" width="33" style="8" bestFit="1" customWidth="1"/>
    <col min="2166" max="2166" width="14.25" style="8" customWidth="1"/>
    <col min="2167" max="2167" width="10.125" style="8" customWidth="1"/>
    <col min="2168" max="2168" width="11.5" style="8" customWidth="1"/>
    <col min="2169" max="2169" width="16.75" style="8" customWidth="1"/>
    <col min="2170" max="2170" width="14.375" style="8" bestFit="1" customWidth="1"/>
    <col min="2171" max="2171" width="18.5" style="8" customWidth="1"/>
    <col min="2172" max="2172" width="10" style="8" customWidth="1"/>
    <col min="2173" max="2173" width="13.875" style="8" bestFit="1" customWidth="1"/>
    <col min="2174" max="2174" width="17.625" style="8" customWidth="1"/>
    <col min="2175" max="2175" width="14.375" style="8" bestFit="1" customWidth="1"/>
    <col min="2176" max="2176" width="20.125" style="8" customWidth="1"/>
    <col min="2177" max="2177" width="7" style="8" customWidth="1"/>
    <col min="2178" max="2178" width="3.25" style="8" customWidth="1"/>
    <col min="2179" max="2179" width="7" style="8" customWidth="1"/>
    <col min="2180" max="2180" width="3.875" style="8" customWidth="1"/>
    <col min="2181" max="2181" width="7" style="8" customWidth="1"/>
    <col min="2182" max="2182" width="3.25" style="8" customWidth="1"/>
    <col min="2183" max="2183" width="7" style="8" customWidth="1"/>
    <col min="2184" max="2419" width="9" style="8"/>
    <col min="2420" max="2420" width="13.625" style="8" customWidth="1"/>
    <col min="2421" max="2421" width="33" style="8" bestFit="1" customWidth="1"/>
    <col min="2422" max="2422" width="14.25" style="8" customWidth="1"/>
    <col min="2423" max="2423" width="10.125" style="8" customWidth="1"/>
    <col min="2424" max="2424" width="11.5" style="8" customWidth="1"/>
    <col min="2425" max="2425" width="16.75" style="8" customWidth="1"/>
    <col min="2426" max="2426" width="14.375" style="8" bestFit="1" customWidth="1"/>
    <col min="2427" max="2427" width="18.5" style="8" customWidth="1"/>
    <col min="2428" max="2428" width="10" style="8" customWidth="1"/>
    <col min="2429" max="2429" width="13.875" style="8" bestFit="1" customWidth="1"/>
    <col min="2430" max="2430" width="17.625" style="8" customWidth="1"/>
    <col min="2431" max="2431" width="14.375" style="8" bestFit="1" customWidth="1"/>
    <col min="2432" max="2432" width="20.125" style="8" customWidth="1"/>
    <col min="2433" max="2433" width="7" style="8" customWidth="1"/>
    <col min="2434" max="2434" width="3.25" style="8" customWidth="1"/>
    <col min="2435" max="2435" width="7" style="8" customWidth="1"/>
    <col min="2436" max="2436" width="3.875" style="8" customWidth="1"/>
    <col min="2437" max="2437" width="7" style="8" customWidth="1"/>
    <col min="2438" max="2438" width="3.25" style="8" customWidth="1"/>
    <col min="2439" max="2439" width="7" style="8" customWidth="1"/>
    <col min="2440" max="2675" width="9" style="8"/>
    <col min="2676" max="2676" width="13.625" style="8" customWidth="1"/>
    <col min="2677" max="2677" width="33" style="8" bestFit="1" customWidth="1"/>
    <col min="2678" max="2678" width="14.25" style="8" customWidth="1"/>
    <col min="2679" max="2679" width="10.125" style="8" customWidth="1"/>
    <col min="2680" max="2680" width="11.5" style="8" customWidth="1"/>
    <col min="2681" max="2681" width="16.75" style="8" customWidth="1"/>
    <col min="2682" max="2682" width="14.375" style="8" bestFit="1" customWidth="1"/>
    <col min="2683" max="2683" width="18.5" style="8" customWidth="1"/>
    <col min="2684" max="2684" width="10" style="8" customWidth="1"/>
    <col min="2685" max="2685" width="13.875" style="8" bestFit="1" customWidth="1"/>
    <col min="2686" max="2686" width="17.625" style="8" customWidth="1"/>
    <col min="2687" max="2687" width="14.375" style="8" bestFit="1" customWidth="1"/>
    <col min="2688" max="2688" width="20.125" style="8" customWidth="1"/>
    <col min="2689" max="2689" width="7" style="8" customWidth="1"/>
    <col min="2690" max="2690" width="3.25" style="8" customWidth="1"/>
    <col min="2691" max="2691" width="7" style="8" customWidth="1"/>
    <col min="2692" max="2692" width="3.875" style="8" customWidth="1"/>
    <col min="2693" max="2693" width="7" style="8" customWidth="1"/>
    <col min="2694" max="2694" width="3.25" style="8" customWidth="1"/>
    <col min="2695" max="2695" width="7" style="8" customWidth="1"/>
    <col min="2696" max="2931" width="9" style="8"/>
    <col min="2932" max="2932" width="13.625" style="8" customWidth="1"/>
    <col min="2933" max="2933" width="33" style="8" bestFit="1" customWidth="1"/>
    <col min="2934" max="2934" width="14.25" style="8" customWidth="1"/>
    <col min="2935" max="2935" width="10.125" style="8" customWidth="1"/>
    <col min="2936" max="2936" width="11.5" style="8" customWidth="1"/>
    <col min="2937" max="2937" width="16.75" style="8" customWidth="1"/>
    <col min="2938" max="2938" width="14.375" style="8" bestFit="1" customWidth="1"/>
    <col min="2939" max="2939" width="18.5" style="8" customWidth="1"/>
    <col min="2940" max="2940" width="10" style="8" customWidth="1"/>
    <col min="2941" max="2941" width="13.875" style="8" bestFit="1" customWidth="1"/>
    <col min="2942" max="2942" width="17.625" style="8" customWidth="1"/>
    <col min="2943" max="2943" width="14.375" style="8" bestFit="1" customWidth="1"/>
    <col min="2944" max="2944" width="20.125" style="8" customWidth="1"/>
    <col min="2945" max="2945" width="7" style="8" customWidth="1"/>
    <col min="2946" max="2946" width="3.25" style="8" customWidth="1"/>
    <col min="2947" max="2947" width="7" style="8" customWidth="1"/>
    <col min="2948" max="2948" width="3.875" style="8" customWidth="1"/>
    <col min="2949" max="2949" width="7" style="8" customWidth="1"/>
    <col min="2950" max="2950" width="3.25" style="8" customWidth="1"/>
    <col min="2951" max="2951" width="7" style="8" customWidth="1"/>
    <col min="2952" max="3187" width="9" style="8"/>
    <col min="3188" max="3188" width="13.625" style="8" customWidth="1"/>
    <col min="3189" max="3189" width="33" style="8" bestFit="1" customWidth="1"/>
    <col min="3190" max="3190" width="14.25" style="8" customWidth="1"/>
    <col min="3191" max="3191" width="10.125" style="8" customWidth="1"/>
    <col min="3192" max="3192" width="11.5" style="8" customWidth="1"/>
    <col min="3193" max="3193" width="16.75" style="8" customWidth="1"/>
    <col min="3194" max="3194" width="14.375" style="8" bestFit="1" customWidth="1"/>
    <col min="3195" max="3195" width="18.5" style="8" customWidth="1"/>
    <col min="3196" max="3196" width="10" style="8" customWidth="1"/>
    <col min="3197" max="3197" width="13.875" style="8" bestFit="1" customWidth="1"/>
    <col min="3198" max="3198" width="17.625" style="8" customWidth="1"/>
    <col min="3199" max="3199" width="14.375" style="8" bestFit="1" customWidth="1"/>
    <col min="3200" max="3200" width="20.125" style="8" customWidth="1"/>
    <col min="3201" max="3201" width="7" style="8" customWidth="1"/>
    <col min="3202" max="3202" width="3.25" style="8" customWidth="1"/>
    <col min="3203" max="3203" width="7" style="8" customWidth="1"/>
    <col min="3204" max="3204" width="3.875" style="8" customWidth="1"/>
    <col min="3205" max="3205" width="7" style="8" customWidth="1"/>
    <col min="3206" max="3206" width="3.25" style="8" customWidth="1"/>
    <col min="3207" max="3207" width="7" style="8" customWidth="1"/>
    <col min="3208" max="3443" width="9" style="8"/>
    <col min="3444" max="3444" width="13.625" style="8" customWidth="1"/>
    <col min="3445" max="3445" width="33" style="8" bestFit="1" customWidth="1"/>
    <col min="3446" max="3446" width="14.25" style="8" customWidth="1"/>
    <col min="3447" max="3447" width="10.125" style="8" customWidth="1"/>
    <col min="3448" max="3448" width="11.5" style="8" customWidth="1"/>
    <col min="3449" max="3449" width="16.75" style="8" customWidth="1"/>
    <col min="3450" max="3450" width="14.375" style="8" bestFit="1" customWidth="1"/>
    <col min="3451" max="3451" width="18.5" style="8" customWidth="1"/>
    <col min="3452" max="3452" width="10" style="8" customWidth="1"/>
    <col min="3453" max="3453" width="13.875" style="8" bestFit="1" customWidth="1"/>
    <col min="3454" max="3454" width="17.625" style="8" customWidth="1"/>
    <col min="3455" max="3455" width="14.375" style="8" bestFit="1" customWidth="1"/>
    <col min="3456" max="3456" width="20.125" style="8" customWidth="1"/>
    <col min="3457" max="3457" width="7" style="8" customWidth="1"/>
    <col min="3458" max="3458" width="3.25" style="8" customWidth="1"/>
    <col min="3459" max="3459" width="7" style="8" customWidth="1"/>
    <col min="3460" max="3460" width="3.875" style="8" customWidth="1"/>
    <col min="3461" max="3461" width="7" style="8" customWidth="1"/>
    <col min="3462" max="3462" width="3.25" style="8" customWidth="1"/>
    <col min="3463" max="3463" width="7" style="8" customWidth="1"/>
    <col min="3464" max="3699" width="9" style="8"/>
    <col min="3700" max="3700" width="13.625" style="8" customWidth="1"/>
    <col min="3701" max="3701" width="33" style="8" bestFit="1" customWidth="1"/>
    <col min="3702" max="3702" width="14.25" style="8" customWidth="1"/>
    <col min="3703" max="3703" width="10.125" style="8" customWidth="1"/>
    <col min="3704" max="3704" width="11.5" style="8" customWidth="1"/>
    <col min="3705" max="3705" width="16.75" style="8" customWidth="1"/>
    <col min="3706" max="3706" width="14.375" style="8" bestFit="1" customWidth="1"/>
    <col min="3707" max="3707" width="18.5" style="8" customWidth="1"/>
    <col min="3708" max="3708" width="10" style="8" customWidth="1"/>
    <col min="3709" max="3709" width="13.875" style="8" bestFit="1" customWidth="1"/>
    <col min="3710" max="3710" width="17.625" style="8" customWidth="1"/>
    <col min="3711" max="3711" width="14.375" style="8" bestFit="1" customWidth="1"/>
    <col min="3712" max="3712" width="20.125" style="8" customWidth="1"/>
    <col min="3713" max="3713" width="7" style="8" customWidth="1"/>
    <col min="3714" max="3714" width="3.25" style="8" customWidth="1"/>
    <col min="3715" max="3715" width="7" style="8" customWidth="1"/>
    <col min="3716" max="3716" width="3.875" style="8" customWidth="1"/>
    <col min="3717" max="3717" width="7" style="8" customWidth="1"/>
    <col min="3718" max="3718" width="3.25" style="8" customWidth="1"/>
    <col min="3719" max="3719" width="7" style="8" customWidth="1"/>
    <col min="3720" max="3955" width="9" style="8"/>
    <col min="3956" max="3956" width="13.625" style="8" customWidth="1"/>
    <col min="3957" max="3957" width="33" style="8" bestFit="1" customWidth="1"/>
    <col min="3958" max="3958" width="14.25" style="8" customWidth="1"/>
    <col min="3959" max="3959" width="10.125" style="8" customWidth="1"/>
    <col min="3960" max="3960" width="11.5" style="8" customWidth="1"/>
    <col min="3961" max="3961" width="16.75" style="8" customWidth="1"/>
    <col min="3962" max="3962" width="14.375" style="8" bestFit="1" customWidth="1"/>
    <col min="3963" max="3963" width="18.5" style="8" customWidth="1"/>
    <col min="3964" max="3964" width="10" style="8" customWidth="1"/>
    <col min="3965" max="3965" width="13.875" style="8" bestFit="1" customWidth="1"/>
    <col min="3966" max="3966" width="17.625" style="8" customWidth="1"/>
    <col min="3967" max="3967" width="14.375" style="8" bestFit="1" customWidth="1"/>
    <col min="3968" max="3968" width="20.125" style="8" customWidth="1"/>
    <col min="3969" max="3969" width="7" style="8" customWidth="1"/>
    <col min="3970" max="3970" width="3.25" style="8" customWidth="1"/>
    <col min="3971" max="3971" width="7" style="8" customWidth="1"/>
    <col min="3972" max="3972" width="3.875" style="8" customWidth="1"/>
    <col min="3973" max="3973" width="7" style="8" customWidth="1"/>
    <col min="3974" max="3974" width="3.25" style="8" customWidth="1"/>
    <col min="3975" max="3975" width="7" style="8" customWidth="1"/>
    <col min="3976" max="4211" width="9" style="8"/>
    <col min="4212" max="4212" width="13.625" style="8" customWidth="1"/>
    <col min="4213" max="4213" width="33" style="8" bestFit="1" customWidth="1"/>
    <col min="4214" max="4214" width="14.25" style="8" customWidth="1"/>
    <col min="4215" max="4215" width="10.125" style="8" customWidth="1"/>
    <col min="4216" max="4216" width="11.5" style="8" customWidth="1"/>
    <col min="4217" max="4217" width="16.75" style="8" customWidth="1"/>
    <col min="4218" max="4218" width="14.375" style="8" bestFit="1" customWidth="1"/>
    <col min="4219" max="4219" width="18.5" style="8" customWidth="1"/>
    <col min="4220" max="4220" width="10" style="8" customWidth="1"/>
    <col min="4221" max="4221" width="13.875" style="8" bestFit="1" customWidth="1"/>
    <col min="4222" max="4222" width="17.625" style="8" customWidth="1"/>
    <col min="4223" max="4223" width="14.375" style="8" bestFit="1" customWidth="1"/>
    <col min="4224" max="4224" width="20.125" style="8" customWidth="1"/>
    <col min="4225" max="4225" width="7" style="8" customWidth="1"/>
    <col min="4226" max="4226" width="3.25" style="8" customWidth="1"/>
    <col min="4227" max="4227" width="7" style="8" customWidth="1"/>
    <col min="4228" max="4228" width="3.875" style="8" customWidth="1"/>
    <col min="4229" max="4229" width="7" style="8" customWidth="1"/>
    <col min="4230" max="4230" width="3.25" style="8" customWidth="1"/>
    <col min="4231" max="4231" width="7" style="8" customWidth="1"/>
    <col min="4232" max="4467" width="9" style="8"/>
    <col min="4468" max="4468" width="13.625" style="8" customWidth="1"/>
    <col min="4469" max="4469" width="33" style="8" bestFit="1" customWidth="1"/>
    <col min="4470" max="4470" width="14.25" style="8" customWidth="1"/>
    <col min="4471" max="4471" width="10.125" style="8" customWidth="1"/>
    <col min="4472" max="4472" width="11.5" style="8" customWidth="1"/>
    <col min="4473" max="4473" width="16.75" style="8" customWidth="1"/>
    <col min="4474" max="4474" width="14.375" style="8" bestFit="1" customWidth="1"/>
    <col min="4475" max="4475" width="18.5" style="8" customWidth="1"/>
    <col min="4476" max="4476" width="10" style="8" customWidth="1"/>
    <col min="4477" max="4477" width="13.875" style="8" bestFit="1" customWidth="1"/>
    <col min="4478" max="4478" width="17.625" style="8" customWidth="1"/>
    <col min="4479" max="4479" width="14.375" style="8" bestFit="1" customWidth="1"/>
    <col min="4480" max="4480" width="20.125" style="8" customWidth="1"/>
    <col min="4481" max="4481" width="7" style="8" customWidth="1"/>
    <col min="4482" max="4482" width="3.25" style="8" customWidth="1"/>
    <col min="4483" max="4483" width="7" style="8" customWidth="1"/>
    <col min="4484" max="4484" width="3.875" style="8" customWidth="1"/>
    <col min="4485" max="4485" width="7" style="8" customWidth="1"/>
    <col min="4486" max="4486" width="3.25" style="8" customWidth="1"/>
    <col min="4487" max="4487" width="7" style="8" customWidth="1"/>
    <col min="4488" max="4723" width="9" style="8"/>
    <col min="4724" max="4724" width="13.625" style="8" customWidth="1"/>
    <col min="4725" max="4725" width="33" style="8" bestFit="1" customWidth="1"/>
    <col min="4726" max="4726" width="14.25" style="8" customWidth="1"/>
    <col min="4727" max="4727" width="10.125" style="8" customWidth="1"/>
    <col min="4728" max="4728" width="11.5" style="8" customWidth="1"/>
    <col min="4729" max="4729" width="16.75" style="8" customWidth="1"/>
    <col min="4730" max="4730" width="14.375" style="8" bestFit="1" customWidth="1"/>
    <col min="4731" max="4731" width="18.5" style="8" customWidth="1"/>
    <col min="4732" max="4732" width="10" style="8" customWidth="1"/>
    <col min="4733" max="4733" width="13.875" style="8" bestFit="1" customWidth="1"/>
    <col min="4734" max="4734" width="17.625" style="8" customWidth="1"/>
    <col min="4735" max="4735" width="14.375" style="8" bestFit="1" customWidth="1"/>
    <col min="4736" max="4736" width="20.125" style="8" customWidth="1"/>
    <col min="4737" max="4737" width="7" style="8" customWidth="1"/>
    <col min="4738" max="4738" width="3.25" style="8" customWidth="1"/>
    <col min="4739" max="4739" width="7" style="8" customWidth="1"/>
    <col min="4740" max="4740" width="3.875" style="8" customWidth="1"/>
    <col min="4741" max="4741" width="7" style="8" customWidth="1"/>
    <col min="4742" max="4742" width="3.25" style="8" customWidth="1"/>
    <col min="4743" max="4743" width="7" style="8" customWidth="1"/>
    <col min="4744" max="4979" width="9" style="8"/>
    <col min="4980" max="4980" width="13.625" style="8" customWidth="1"/>
    <col min="4981" max="4981" width="33" style="8" bestFit="1" customWidth="1"/>
    <col min="4982" max="4982" width="14.25" style="8" customWidth="1"/>
    <col min="4983" max="4983" width="10.125" style="8" customWidth="1"/>
    <col min="4984" max="4984" width="11.5" style="8" customWidth="1"/>
    <col min="4985" max="4985" width="16.75" style="8" customWidth="1"/>
    <col min="4986" max="4986" width="14.375" style="8" bestFit="1" customWidth="1"/>
    <col min="4987" max="4987" width="18.5" style="8" customWidth="1"/>
    <col min="4988" max="4988" width="10" style="8" customWidth="1"/>
    <col min="4989" max="4989" width="13.875" style="8" bestFit="1" customWidth="1"/>
    <col min="4990" max="4990" width="17.625" style="8" customWidth="1"/>
    <col min="4991" max="4991" width="14.375" style="8" bestFit="1" customWidth="1"/>
    <col min="4992" max="4992" width="20.125" style="8" customWidth="1"/>
    <col min="4993" max="4993" width="7" style="8" customWidth="1"/>
    <col min="4994" max="4994" width="3.25" style="8" customWidth="1"/>
    <col min="4995" max="4995" width="7" style="8" customWidth="1"/>
    <col min="4996" max="4996" width="3.875" style="8" customWidth="1"/>
    <col min="4997" max="4997" width="7" style="8" customWidth="1"/>
    <col min="4998" max="4998" width="3.25" style="8" customWidth="1"/>
    <col min="4999" max="4999" width="7" style="8" customWidth="1"/>
    <col min="5000" max="5235" width="9" style="8"/>
    <col min="5236" max="5236" width="13.625" style="8" customWidth="1"/>
    <col min="5237" max="5237" width="33" style="8" bestFit="1" customWidth="1"/>
    <col min="5238" max="5238" width="14.25" style="8" customWidth="1"/>
    <col min="5239" max="5239" width="10.125" style="8" customWidth="1"/>
    <col min="5240" max="5240" width="11.5" style="8" customWidth="1"/>
    <col min="5241" max="5241" width="16.75" style="8" customWidth="1"/>
    <col min="5242" max="5242" width="14.375" style="8" bestFit="1" customWidth="1"/>
    <col min="5243" max="5243" width="18.5" style="8" customWidth="1"/>
    <col min="5244" max="5244" width="10" style="8" customWidth="1"/>
    <col min="5245" max="5245" width="13.875" style="8" bestFit="1" customWidth="1"/>
    <col min="5246" max="5246" width="17.625" style="8" customWidth="1"/>
    <col min="5247" max="5247" width="14.375" style="8" bestFit="1" customWidth="1"/>
    <col min="5248" max="5248" width="20.125" style="8" customWidth="1"/>
    <col min="5249" max="5249" width="7" style="8" customWidth="1"/>
    <col min="5250" max="5250" width="3.25" style="8" customWidth="1"/>
    <col min="5251" max="5251" width="7" style="8" customWidth="1"/>
    <col min="5252" max="5252" width="3.875" style="8" customWidth="1"/>
    <col min="5253" max="5253" width="7" style="8" customWidth="1"/>
    <col min="5254" max="5254" width="3.25" style="8" customWidth="1"/>
    <col min="5255" max="5255" width="7" style="8" customWidth="1"/>
    <col min="5256" max="5491" width="9" style="8"/>
    <col min="5492" max="5492" width="13.625" style="8" customWidth="1"/>
    <col min="5493" max="5493" width="33" style="8" bestFit="1" customWidth="1"/>
    <col min="5494" max="5494" width="14.25" style="8" customWidth="1"/>
    <col min="5495" max="5495" width="10.125" style="8" customWidth="1"/>
    <col min="5496" max="5496" width="11.5" style="8" customWidth="1"/>
    <col min="5497" max="5497" width="16.75" style="8" customWidth="1"/>
    <col min="5498" max="5498" width="14.375" style="8" bestFit="1" customWidth="1"/>
    <col min="5499" max="5499" width="18.5" style="8" customWidth="1"/>
    <col min="5500" max="5500" width="10" style="8" customWidth="1"/>
    <col min="5501" max="5501" width="13.875" style="8" bestFit="1" customWidth="1"/>
    <col min="5502" max="5502" width="17.625" style="8" customWidth="1"/>
    <col min="5503" max="5503" width="14.375" style="8" bestFit="1" customWidth="1"/>
    <col min="5504" max="5504" width="20.125" style="8" customWidth="1"/>
    <col min="5505" max="5505" width="7" style="8" customWidth="1"/>
    <col min="5506" max="5506" width="3.25" style="8" customWidth="1"/>
    <col min="5507" max="5507" width="7" style="8" customWidth="1"/>
    <col min="5508" max="5508" width="3.875" style="8" customWidth="1"/>
    <col min="5509" max="5509" width="7" style="8" customWidth="1"/>
    <col min="5510" max="5510" width="3.25" style="8" customWidth="1"/>
    <col min="5511" max="5511" width="7" style="8" customWidth="1"/>
    <col min="5512" max="5747" width="9" style="8"/>
    <col min="5748" max="5748" width="13.625" style="8" customWidth="1"/>
    <col min="5749" max="5749" width="33" style="8" bestFit="1" customWidth="1"/>
    <col min="5750" max="5750" width="14.25" style="8" customWidth="1"/>
    <col min="5751" max="5751" width="10.125" style="8" customWidth="1"/>
    <col min="5752" max="5752" width="11.5" style="8" customWidth="1"/>
    <col min="5753" max="5753" width="16.75" style="8" customWidth="1"/>
    <col min="5754" max="5754" width="14.375" style="8" bestFit="1" customWidth="1"/>
    <col min="5755" max="5755" width="18.5" style="8" customWidth="1"/>
    <col min="5756" max="5756" width="10" style="8" customWidth="1"/>
    <col min="5757" max="5757" width="13.875" style="8" bestFit="1" customWidth="1"/>
    <col min="5758" max="5758" width="17.625" style="8" customWidth="1"/>
    <col min="5759" max="5759" width="14.375" style="8" bestFit="1" customWidth="1"/>
    <col min="5760" max="5760" width="20.125" style="8" customWidth="1"/>
    <col min="5761" max="5761" width="7" style="8" customWidth="1"/>
    <col min="5762" max="5762" width="3.25" style="8" customWidth="1"/>
    <col min="5763" max="5763" width="7" style="8" customWidth="1"/>
    <col min="5764" max="5764" width="3.875" style="8" customWidth="1"/>
    <col min="5765" max="5765" width="7" style="8" customWidth="1"/>
    <col min="5766" max="5766" width="3.25" style="8" customWidth="1"/>
    <col min="5767" max="5767" width="7" style="8" customWidth="1"/>
    <col min="5768" max="6003" width="9" style="8"/>
    <col min="6004" max="6004" width="13.625" style="8" customWidth="1"/>
    <col min="6005" max="6005" width="33" style="8" bestFit="1" customWidth="1"/>
    <col min="6006" max="6006" width="14.25" style="8" customWidth="1"/>
    <col min="6007" max="6007" width="10.125" style="8" customWidth="1"/>
    <col min="6008" max="6008" width="11.5" style="8" customWidth="1"/>
    <col min="6009" max="6009" width="16.75" style="8" customWidth="1"/>
    <col min="6010" max="6010" width="14.375" style="8" bestFit="1" customWidth="1"/>
    <col min="6011" max="6011" width="18.5" style="8" customWidth="1"/>
    <col min="6012" max="6012" width="10" style="8" customWidth="1"/>
    <col min="6013" max="6013" width="13.875" style="8" bestFit="1" customWidth="1"/>
    <col min="6014" max="6014" width="17.625" style="8" customWidth="1"/>
    <col min="6015" max="6015" width="14.375" style="8" bestFit="1" customWidth="1"/>
    <col min="6016" max="6016" width="20.125" style="8" customWidth="1"/>
    <col min="6017" max="6017" width="7" style="8" customWidth="1"/>
    <col min="6018" max="6018" width="3.25" style="8" customWidth="1"/>
    <col min="6019" max="6019" width="7" style="8" customWidth="1"/>
    <col min="6020" max="6020" width="3.875" style="8" customWidth="1"/>
    <col min="6021" max="6021" width="7" style="8" customWidth="1"/>
    <col min="6022" max="6022" width="3.25" style="8" customWidth="1"/>
    <col min="6023" max="6023" width="7" style="8" customWidth="1"/>
    <col min="6024" max="6259" width="9" style="8"/>
    <col min="6260" max="6260" width="13.625" style="8" customWidth="1"/>
    <col min="6261" max="6261" width="33" style="8" bestFit="1" customWidth="1"/>
    <col min="6262" max="6262" width="14.25" style="8" customWidth="1"/>
    <col min="6263" max="6263" width="10.125" style="8" customWidth="1"/>
    <col min="6264" max="6264" width="11.5" style="8" customWidth="1"/>
    <col min="6265" max="6265" width="16.75" style="8" customWidth="1"/>
    <col min="6266" max="6266" width="14.375" style="8" bestFit="1" customWidth="1"/>
    <col min="6267" max="6267" width="18.5" style="8" customWidth="1"/>
    <col min="6268" max="6268" width="10" style="8" customWidth="1"/>
    <col min="6269" max="6269" width="13.875" style="8" bestFit="1" customWidth="1"/>
    <col min="6270" max="6270" width="17.625" style="8" customWidth="1"/>
    <col min="6271" max="6271" width="14.375" style="8" bestFit="1" customWidth="1"/>
    <col min="6272" max="6272" width="20.125" style="8" customWidth="1"/>
    <col min="6273" max="6273" width="7" style="8" customWidth="1"/>
    <col min="6274" max="6274" width="3.25" style="8" customWidth="1"/>
    <col min="6275" max="6275" width="7" style="8" customWidth="1"/>
    <col min="6276" max="6276" width="3.875" style="8" customWidth="1"/>
    <col min="6277" max="6277" width="7" style="8" customWidth="1"/>
    <col min="6278" max="6278" width="3.25" style="8" customWidth="1"/>
    <col min="6279" max="6279" width="7" style="8" customWidth="1"/>
    <col min="6280" max="6515" width="9" style="8"/>
    <col min="6516" max="6516" width="13.625" style="8" customWidth="1"/>
    <col min="6517" max="6517" width="33" style="8" bestFit="1" customWidth="1"/>
    <col min="6518" max="6518" width="14.25" style="8" customWidth="1"/>
    <col min="6519" max="6519" width="10.125" style="8" customWidth="1"/>
    <col min="6520" max="6520" width="11.5" style="8" customWidth="1"/>
    <col min="6521" max="6521" width="16.75" style="8" customWidth="1"/>
    <col min="6522" max="6522" width="14.375" style="8" bestFit="1" customWidth="1"/>
    <col min="6523" max="6523" width="18.5" style="8" customWidth="1"/>
    <col min="6524" max="6524" width="10" style="8" customWidth="1"/>
    <col min="6525" max="6525" width="13.875" style="8" bestFit="1" customWidth="1"/>
    <col min="6526" max="6526" width="17.625" style="8" customWidth="1"/>
    <col min="6527" max="6527" width="14.375" style="8" bestFit="1" customWidth="1"/>
    <col min="6528" max="6528" width="20.125" style="8" customWidth="1"/>
    <col min="6529" max="6529" width="7" style="8" customWidth="1"/>
    <col min="6530" max="6530" width="3.25" style="8" customWidth="1"/>
    <col min="6531" max="6531" width="7" style="8" customWidth="1"/>
    <col min="6532" max="6532" width="3.875" style="8" customWidth="1"/>
    <col min="6533" max="6533" width="7" style="8" customWidth="1"/>
    <col min="6534" max="6534" width="3.25" style="8" customWidth="1"/>
    <col min="6535" max="6535" width="7" style="8" customWidth="1"/>
    <col min="6536" max="6771" width="9" style="8"/>
    <col min="6772" max="6772" width="13.625" style="8" customWidth="1"/>
    <col min="6773" max="6773" width="33" style="8" bestFit="1" customWidth="1"/>
    <col min="6774" max="6774" width="14.25" style="8" customWidth="1"/>
    <col min="6775" max="6775" width="10.125" style="8" customWidth="1"/>
    <col min="6776" max="6776" width="11.5" style="8" customWidth="1"/>
    <col min="6777" max="6777" width="16.75" style="8" customWidth="1"/>
    <col min="6778" max="6778" width="14.375" style="8" bestFit="1" customWidth="1"/>
    <col min="6779" max="6779" width="18.5" style="8" customWidth="1"/>
    <col min="6780" max="6780" width="10" style="8" customWidth="1"/>
    <col min="6781" max="6781" width="13.875" style="8" bestFit="1" customWidth="1"/>
    <col min="6782" max="6782" width="17.625" style="8" customWidth="1"/>
    <col min="6783" max="6783" width="14.375" style="8" bestFit="1" customWidth="1"/>
    <col min="6784" max="6784" width="20.125" style="8" customWidth="1"/>
    <col min="6785" max="6785" width="7" style="8" customWidth="1"/>
    <col min="6786" max="6786" width="3.25" style="8" customWidth="1"/>
    <col min="6787" max="6787" width="7" style="8" customWidth="1"/>
    <col min="6788" max="6788" width="3.875" style="8" customWidth="1"/>
    <col min="6789" max="6789" width="7" style="8" customWidth="1"/>
    <col min="6790" max="6790" width="3.25" style="8" customWidth="1"/>
    <col min="6791" max="6791" width="7" style="8" customWidth="1"/>
    <col min="6792" max="7027" width="9" style="8"/>
    <col min="7028" max="7028" width="13.625" style="8" customWidth="1"/>
    <col min="7029" max="7029" width="33" style="8" bestFit="1" customWidth="1"/>
    <col min="7030" max="7030" width="14.25" style="8" customWidth="1"/>
    <col min="7031" max="7031" width="10.125" style="8" customWidth="1"/>
    <col min="7032" max="7032" width="11.5" style="8" customWidth="1"/>
    <col min="7033" max="7033" width="16.75" style="8" customWidth="1"/>
    <col min="7034" max="7034" width="14.375" style="8" bestFit="1" customWidth="1"/>
    <col min="7035" max="7035" width="18.5" style="8" customWidth="1"/>
    <col min="7036" max="7036" width="10" style="8" customWidth="1"/>
    <col min="7037" max="7037" width="13.875" style="8" bestFit="1" customWidth="1"/>
    <col min="7038" max="7038" width="17.625" style="8" customWidth="1"/>
    <col min="7039" max="7039" width="14.375" style="8" bestFit="1" customWidth="1"/>
    <col min="7040" max="7040" width="20.125" style="8" customWidth="1"/>
    <col min="7041" max="7041" width="7" style="8" customWidth="1"/>
    <col min="7042" max="7042" width="3.25" style="8" customWidth="1"/>
    <col min="7043" max="7043" width="7" style="8" customWidth="1"/>
    <col min="7044" max="7044" width="3.875" style="8" customWidth="1"/>
    <col min="7045" max="7045" width="7" style="8" customWidth="1"/>
    <col min="7046" max="7046" width="3.25" style="8" customWidth="1"/>
    <col min="7047" max="7047" width="7" style="8" customWidth="1"/>
    <col min="7048" max="7283" width="9" style="8"/>
    <col min="7284" max="7284" width="13.625" style="8" customWidth="1"/>
    <col min="7285" max="7285" width="33" style="8" bestFit="1" customWidth="1"/>
    <col min="7286" max="7286" width="14.25" style="8" customWidth="1"/>
    <col min="7287" max="7287" width="10.125" style="8" customWidth="1"/>
    <col min="7288" max="7288" width="11.5" style="8" customWidth="1"/>
    <col min="7289" max="7289" width="16.75" style="8" customWidth="1"/>
    <col min="7290" max="7290" width="14.375" style="8" bestFit="1" customWidth="1"/>
    <col min="7291" max="7291" width="18.5" style="8" customWidth="1"/>
    <col min="7292" max="7292" width="10" style="8" customWidth="1"/>
    <col min="7293" max="7293" width="13.875" style="8" bestFit="1" customWidth="1"/>
    <col min="7294" max="7294" width="17.625" style="8" customWidth="1"/>
    <col min="7295" max="7295" width="14.375" style="8" bestFit="1" customWidth="1"/>
    <col min="7296" max="7296" width="20.125" style="8" customWidth="1"/>
    <col min="7297" max="7297" width="7" style="8" customWidth="1"/>
    <col min="7298" max="7298" width="3.25" style="8" customWidth="1"/>
    <col min="7299" max="7299" width="7" style="8" customWidth="1"/>
    <col min="7300" max="7300" width="3.875" style="8" customWidth="1"/>
    <col min="7301" max="7301" width="7" style="8" customWidth="1"/>
    <col min="7302" max="7302" width="3.25" style="8" customWidth="1"/>
    <col min="7303" max="7303" width="7" style="8" customWidth="1"/>
    <col min="7304" max="7539" width="9" style="8"/>
    <col min="7540" max="7540" width="13.625" style="8" customWidth="1"/>
    <col min="7541" max="7541" width="33" style="8" bestFit="1" customWidth="1"/>
    <col min="7542" max="7542" width="14.25" style="8" customWidth="1"/>
    <col min="7543" max="7543" width="10.125" style="8" customWidth="1"/>
    <col min="7544" max="7544" width="11.5" style="8" customWidth="1"/>
    <col min="7545" max="7545" width="16.75" style="8" customWidth="1"/>
    <col min="7546" max="7546" width="14.375" style="8" bestFit="1" customWidth="1"/>
    <col min="7547" max="7547" width="18.5" style="8" customWidth="1"/>
    <col min="7548" max="7548" width="10" style="8" customWidth="1"/>
    <col min="7549" max="7549" width="13.875" style="8" bestFit="1" customWidth="1"/>
    <col min="7550" max="7550" width="17.625" style="8" customWidth="1"/>
    <col min="7551" max="7551" width="14.375" style="8" bestFit="1" customWidth="1"/>
    <col min="7552" max="7552" width="20.125" style="8" customWidth="1"/>
    <col min="7553" max="7553" width="7" style="8" customWidth="1"/>
    <col min="7554" max="7554" width="3.25" style="8" customWidth="1"/>
    <col min="7555" max="7555" width="7" style="8" customWidth="1"/>
    <col min="7556" max="7556" width="3.875" style="8" customWidth="1"/>
    <col min="7557" max="7557" width="7" style="8" customWidth="1"/>
    <col min="7558" max="7558" width="3.25" style="8" customWidth="1"/>
    <col min="7559" max="7559" width="7" style="8" customWidth="1"/>
    <col min="7560" max="7795" width="9" style="8"/>
    <col min="7796" max="7796" width="13.625" style="8" customWidth="1"/>
    <col min="7797" max="7797" width="33" style="8" bestFit="1" customWidth="1"/>
    <col min="7798" max="7798" width="14.25" style="8" customWidth="1"/>
    <col min="7799" max="7799" width="10.125" style="8" customWidth="1"/>
    <col min="7800" max="7800" width="11.5" style="8" customWidth="1"/>
    <col min="7801" max="7801" width="16.75" style="8" customWidth="1"/>
    <col min="7802" max="7802" width="14.375" style="8" bestFit="1" customWidth="1"/>
    <col min="7803" max="7803" width="18.5" style="8" customWidth="1"/>
    <col min="7804" max="7804" width="10" style="8" customWidth="1"/>
    <col min="7805" max="7805" width="13.875" style="8" bestFit="1" customWidth="1"/>
    <col min="7806" max="7806" width="17.625" style="8" customWidth="1"/>
    <col min="7807" max="7807" width="14.375" style="8" bestFit="1" customWidth="1"/>
    <col min="7808" max="7808" width="20.125" style="8" customWidth="1"/>
    <col min="7809" max="7809" width="7" style="8" customWidth="1"/>
    <col min="7810" max="7810" width="3.25" style="8" customWidth="1"/>
    <col min="7811" max="7811" width="7" style="8" customWidth="1"/>
    <col min="7812" max="7812" width="3.875" style="8" customWidth="1"/>
    <col min="7813" max="7813" width="7" style="8" customWidth="1"/>
    <col min="7814" max="7814" width="3.25" style="8" customWidth="1"/>
    <col min="7815" max="7815" width="7" style="8" customWidth="1"/>
    <col min="7816" max="8051" width="9" style="8"/>
    <col min="8052" max="8052" width="13.625" style="8" customWidth="1"/>
    <col min="8053" max="8053" width="33" style="8" bestFit="1" customWidth="1"/>
    <col min="8054" max="8054" width="14.25" style="8" customWidth="1"/>
    <col min="8055" max="8055" width="10.125" style="8" customWidth="1"/>
    <col min="8056" max="8056" width="11.5" style="8" customWidth="1"/>
    <col min="8057" max="8057" width="16.75" style="8" customWidth="1"/>
    <col min="8058" max="8058" width="14.375" style="8" bestFit="1" customWidth="1"/>
    <col min="8059" max="8059" width="18.5" style="8" customWidth="1"/>
    <col min="8060" max="8060" width="10" style="8" customWidth="1"/>
    <col min="8061" max="8061" width="13.875" style="8" bestFit="1" customWidth="1"/>
    <col min="8062" max="8062" width="17.625" style="8" customWidth="1"/>
    <col min="8063" max="8063" width="14.375" style="8" bestFit="1" customWidth="1"/>
    <col min="8064" max="8064" width="20.125" style="8" customWidth="1"/>
    <col min="8065" max="8065" width="7" style="8" customWidth="1"/>
    <col min="8066" max="8066" width="3.25" style="8" customWidth="1"/>
    <col min="8067" max="8067" width="7" style="8" customWidth="1"/>
    <col min="8068" max="8068" width="3.875" style="8" customWidth="1"/>
    <col min="8069" max="8069" width="7" style="8" customWidth="1"/>
    <col min="8070" max="8070" width="3.25" style="8" customWidth="1"/>
    <col min="8071" max="8071" width="7" style="8" customWidth="1"/>
    <col min="8072" max="8307" width="9" style="8"/>
    <col min="8308" max="8308" width="13.625" style="8" customWidth="1"/>
    <col min="8309" max="8309" width="33" style="8" bestFit="1" customWidth="1"/>
    <col min="8310" max="8310" width="14.25" style="8" customWidth="1"/>
    <col min="8311" max="8311" width="10.125" style="8" customWidth="1"/>
    <col min="8312" max="8312" width="11.5" style="8" customWidth="1"/>
    <col min="8313" max="8313" width="16.75" style="8" customWidth="1"/>
    <col min="8314" max="8314" width="14.375" style="8" bestFit="1" customWidth="1"/>
    <col min="8315" max="8315" width="18.5" style="8" customWidth="1"/>
    <col min="8316" max="8316" width="10" style="8" customWidth="1"/>
    <col min="8317" max="8317" width="13.875" style="8" bestFit="1" customWidth="1"/>
    <col min="8318" max="8318" width="17.625" style="8" customWidth="1"/>
    <col min="8319" max="8319" width="14.375" style="8" bestFit="1" customWidth="1"/>
    <col min="8320" max="8320" width="20.125" style="8" customWidth="1"/>
    <col min="8321" max="8321" width="7" style="8" customWidth="1"/>
    <col min="8322" max="8322" width="3.25" style="8" customWidth="1"/>
    <col min="8323" max="8323" width="7" style="8" customWidth="1"/>
    <col min="8324" max="8324" width="3.875" style="8" customWidth="1"/>
    <col min="8325" max="8325" width="7" style="8" customWidth="1"/>
    <col min="8326" max="8326" width="3.25" style="8" customWidth="1"/>
    <col min="8327" max="8327" width="7" style="8" customWidth="1"/>
    <col min="8328" max="8563" width="9" style="8"/>
    <col min="8564" max="8564" width="13.625" style="8" customWidth="1"/>
    <col min="8565" max="8565" width="33" style="8" bestFit="1" customWidth="1"/>
    <col min="8566" max="8566" width="14.25" style="8" customWidth="1"/>
    <col min="8567" max="8567" width="10.125" style="8" customWidth="1"/>
    <col min="8568" max="8568" width="11.5" style="8" customWidth="1"/>
    <col min="8569" max="8569" width="16.75" style="8" customWidth="1"/>
    <col min="8570" max="8570" width="14.375" style="8" bestFit="1" customWidth="1"/>
    <col min="8571" max="8571" width="18.5" style="8" customWidth="1"/>
    <col min="8572" max="8572" width="10" style="8" customWidth="1"/>
    <col min="8573" max="8573" width="13.875" style="8" bestFit="1" customWidth="1"/>
    <col min="8574" max="8574" width="17.625" style="8" customWidth="1"/>
    <col min="8575" max="8575" width="14.375" style="8" bestFit="1" customWidth="1"/>
    <col min="8576" max="8576" width="20.125" style="8" customWidth="1"/>
    <col min="8577" max="8577" width="7" style="8" customWidth="1"/>
    <col min="8578" max="8578" width="3.25" style="8" customWidth="1"/>
    <col min="8579" max="8579" width="7" style="8" customWidth="1"/>
    <col min="8580" max="8580" width="3.875" style="8" customWidth="1"/>
    <col min="8581" max="8581" width="7" style="8" customWidth="1"/>
    <col min="8582" max="8582" width="3.25" style="8" customWidth="1"/>
    <col min="8583" max="8583" width="7" style="8" customWidth="1"/>
    <col min="8584" max="8819" width="9" style="8"/>
    <col min="8820" max="8820" width="13.625" style="8" customWidth="1"/>
    <col min="8821" max="8821" width="33" style="8" bestFit="1" customWidth="1"/>
    <col min="8822" max="8822" width="14.25" style="8" customWidth="1"/>
    <col min="8823" max="8823" width="10.125" style="8" customWidth="1"/>
    <col min="8824" max="8824" width="11.5" style="8" customWidth="1"/>
    <col min="8825" max="8825" width="16.75" style="8" customWidth="1"/>
    <col min="8826" max="8826" width="14.375" style="8" bestFit="1" customWidth="1"/>
    <col min="8827" max="8827" width="18.5" style="8" customWidth="1"/>
    <col min="8828" max="8828" width="10" style="8" customWidth="1"/>
    <col min="8829" max="8829" width="13.875" style="8" bestFit="1" customWidth="1"/>
    <col min="8830" max="8830" width="17.625" style="8" customWidth="1"/>
    <col min="8831" max="8831" width="14.375" style="8" bestFit="1" customWidth="1"/>
    <col min="8832" max="8832" width="20.125" style="8" customWidth="1"/>
    <col min="8833" max="8833" width="7" style="8" customWidth="1"/>
    <col min="8834" max="8834" width="3.25" style="8" customWidth="1"/>
    <col min="8835" max="8835" width="7" style="8" customWidth="1"/>
    <col min="8836" max="8836" width="3.875" style="8" customWidth="1"/>
    <col min="8837" max="8837" width="7" style="8" customWidth="1"/>
    <col min="8838" max="8838" width="3.25" style="8" customWidth="1"/>
    <col min="8839" max="8839" width="7" style="8" customWidth="1"/>
    <col min="8840" max="9075" width="9" style="8"/>
    <col min="9076" max="9076" width="13.625" style="8" customWidth="1"/>
    <col min="9077" max="9077" width="33" style="8" bestFit="1" customWidth="1"/>
    <col min="9078" max="9078" width="14.25" style="8" customWidth="1"/>
    <col min="9079" max="9079" width="10.125" style="8" customWidth="1"/>
    <col min="9080" max="9080" width="11.5" style="8" customWidth="1"/>
    <col min="9081" max="9081" width="16.75" style="8" customWidth="1"/>
    <col min="9082" max="9082" width="14.375" style="8" bestFit="1" customWidth="1"/>
    <col min="9083" max="9083" width="18.5" style="8" customWidth="1"/>
    <col min="9084" max="9084" width="10" style="8" customWidth="1"/>
    <col min="9085" max="9085" width="13.875" style="8" bestFit="1" customWidth="1"/>
    <col min="9086" max="9086" width="17.625" style="8" customWidth="1"/>
    <col min="9087" max="9087" width="14.375" style="8" bestFit="1" customWidth="1"/>
    <col min="9088" max="9088" width="20.125" style="8" customWidth="1"/>
    <col min="9089" max="9089" width="7" style="8" customWidth="1"/>
    <col min="9090" max="9090" width="3.25" style="8" customWidth="1"/>
    <col min="9091" max="9091" width="7" style="8" customWidth="1"/>
    <col min="9092" max="9092" width="3.875" style="8" customWidth="1"/>
    <col min="9093" max="9093" width="7" style="8" customWidth="1"/>
    <col min="9094" max="9094" width="3.25" style="8" customWidth="1"/>
    <col min="9095" max="9095" width="7" style="8" customWidth="1"/>
    <col min="9096" max="9331" width="9" style="8"/>
    <col min="9332" max="9332" width="13.625" style="8" customWidth="1"/>
    <col min="9333" max="9333" width="33" style="8" bestFit="1" customWidth="1"/>
    <col min="9334" max="9334" width="14.25" style="8" customWidth="1"/>
    <col min="9335" max="9335" width="10.125" style="8" customWidth="1"/>
    <col min="9336" max="9336" width="11.5" style="8" customWidth="1"/>
    <col min="9337" max="9337" width="16.75" style="8" customWidth="1"/>
    <col min="9338" max="9338" width="14.375" style="8" bestFit="1" customWidth="1"/>
    <col min="9339" max="9339" width="18.5" style="8" customWidth="1"/>
    <col min="9340" max="9340" width="10" style="8" customWidth="1"/>
    <col min="9341" max="9341" width="13.875" style="8" bestFit="1" customWidth="1"/>
    <col min="9342" max="9342" width="17.625" style="8" customWidth="1"/>
    <col min="9343" max="9343" width="14.375" style="8" bestFit="1" customWidth="1"/>
    <col min="9344" max="9344" width="20.125" style="8" customWidth="1"/>
    <col min="9345" max="9345" width="7" style="8" customWidth="1"/>
    <col min="9346" max="9346" width="3.25" style="8" customWidth="1"/>
    <col min="9347" max="9347" width="7" style="8" customWidth="1"/>
    <col min="9348" max="9348" width="3.875" style="8" customWidth="1"/>
    <col min="9349" max="9349" width="7" style="8" customWidth="1"/>
    <col min="9350" max="9350" width="3.25" style="8" customWidth="1"/>
    <col min="9351" max="9351" width="7" style="8" customWidth="1"/>
    <col min="9352" max="9587" width="9" style="8"/>
    <col min="9588" max="9588" width="13.625" style="8" customWidth="1"/>
    <col min="9589" max="9589" width="33" style="8" bestFit="1" customWidth="1"/>
    <col min="9590" max="9590" width="14.25" style="8" customWidth="1"/>
    <col min="9591" max="9591" width="10.125" style="8" customWidth="1"/>
    <col min="9592" max="9592" width="11.5" style="8" customWidth="1"/>
    <col min="9593" max="9593" width="16.75" style="8" customWidth="1"/>
    <col min="9594" max="9594" width="14.375" style="8" bestFit="1" customWidth="1"/>
    <col min="9595" max="9595" width="18.5" style="8" customWidth="1"/>
    <col min="9596" max="9596" width="10" style="8" customWidth="1"/>
    <col min="9597" max="9597" width="13.875" style="8" bestFit="1" customWidth="1"/>
    <col min="9598" max="9598" width="17.625" style="8" customWidth="1"/>
    <col min="9599" max="9599" width="14.375" style="8" bestFit="1" customWidth="1"/>
    <col min="9600" max="9600" width="20.125" style="8" customWidth="1"/>
    <col min="9601" max="9601" width="7" style="8" customWidth="1"/>
    <col min="9602" max="9602" width="3.25" style="8" customWidth="1"/>
    <col min="9603" max="9603" width="7" style="8" customWidth="1"/>
    <col min="9604" max="9604" width="3.875" style="8" customWidth="1"/>
    <col min="9605" max="9605" width="7" style="8" customWidth="1"/>
    <col min="9606" max="9606" width="3.25" style="8" customWidth="1"/>
    <col min="9607" max="9607" width="7" style="8" customWidth="1"/>
    <col min="9608" max="9843" width="9" style="8"/>
    <col min="9844" max="9844" width="13.625" style="8" customWidth="1"/>
    <col min="9845" max="9845" width="33" style="8" bestFit="1" customWidth="1"/>
    <col min="9846" max="9846" width="14.25" style="8" customWidth="1"/>
    <col min="9847" max="9847" width="10.125" style="8" customWidth="1"/>
    <col min="9848" max="9848" width="11.5" style="8" customWidth="1"/>
    <col min="9849" max="9849" width="16.75" style="8" customWidth="1"/>
    <col min="9850" max="9850" width="14.375" style="8" bestFit="1" customWidth="1"/>
    <col min="9851" max="9851" width="18.5" style="8" customWidth="1"/>
    <col min="9852" max="9852" width="10" style="8" customWidth="1"/>
    <col min="9853" max="9853" width="13.875" style="8" bestFit="1" customWidth="1"/>
    <col min="9854" max="9854" width="17.625" style="8" customWidth="1"/>
    <col min="9855" max="9855" width="14.375" style="8" bestFit="1" customWidth="1"/>
    <col min="9856" max="9856" width="20.125" style="8" customWidth="1"/>
    <col min="9857" max="9857" width="7" style="8" customWidth="1"/>
    <col min="9858" max="9858" width="3.25" style="8" customWidth="1"/>
    <col min="9859" max="9859" width="7" style="8" customWidth="1"/>
    <col min="9860" max="9860" width="3.875" style="8" customWidth="1"/>
    <col min="9861" max="9861" width="7" style="8" customWidth="1"/>
    <col min="9862" max="9862" width="3.25" style="8" customWidth="1"/>
    <col min="9863" max="9863" width="7" style="8" customWidth="1"/>
    <col min="9864" max="10099" width="9" style="8"/>
    <col min="10100" max="10100" width="13.625" style="8" customWidth="1"/>
    <col min="10101" max="10101" width="33" style="8" bestFit="1" customWidth="1"/>
    <col min="10102" max="10102" width="14.25" style="8" customWidth="1"/>
    <col min="10103" max="10103" width="10.125" style="8" customWidth="1"/>
    <col min="10104" max="10104" width="11.5" style="8" customWidth="1"/>
    <col min="10105" max="10105" width="16.75" style="8" customWidth="1"/>
    <col min="10106" max="10106" width="14.375" style="8" bestFit="1" customWidth="1"/>
    <col min="10107" max="10107" width="18.5" style="8" customWidth="1"/>
    <col min="10108" max="10108" width="10" style="8" customWidth="1"/>
    <col min="10109" max="10109" width="13.875" style="8" bestFit="1" customWidth="1"/>
    <col min="10110" max="10110" width="17.625" style="8" customWidth="1"/>
    <col min="10111" max="10111" width="14.375" style="8" bestFit="1" customWidth="1"/>
    <col min="10112" max="10112" width="20.125" style="8" customWidth="1"/>
    <col min="10113" max="10113" width="7" style="8" customWidth="1"/>
    <col min="10114" max="10114" width="3.25" style="8" customWidth="1"/>
    <col min="10115" max="10115" width="7" style="8" customWidth="1"/>
    <col min="10116" max="10116" width="3.875" style="8" customWidth="1"/>
    <col min="10117" max="10117" width="7" style="8" customWidth="1"/>
    <col min="10118" max="10118" width="3.25" style="8" customWidth="1"/>
    <col min="10119" max="10119" width="7" style="8" customWidth="1"/>
    <col min="10120" max="10355" width="9" style="8"/>
    <col min="10356" max="10356" width="13.625" style="8" customWidth="1"/>
    <col min="10357" max="10357" width="33" style="8" bestFit="1" customWidth="1"/>
    <col min="10358" max="10358" width="14.25" style="8" customWidth="1"/>
    <col min="10359" max="10359" width="10.125" style="8" customWidth="1"/>
    <col min="10360" max="10360" width="11.5" style="8" customWidth="1"/>
    <col min="10361" max="10361" width="16.75" style="8" customWidth="1"/>
    <col min="10362" max="10362" width="14.375" style="8" bestFit="1" customWidth="1"/>
    <col min="10363" max="10363" width="18.5" style="8" customWidth="1"/>
    <col min="10364" max="10364" width="10" style="8" customWidth="1"/>
    <col min="10365" max="10365" width="13.875" style="8" bestFit="1" customWidth="1"/>
    <col min="10366" max="10366" width="17.625" style="8" customWidth="1"/>
    <col min="10367" max="10367" width="14.375" style="8" bestFit="1" customWidth="1"/>
    <col min="10368" max="10368" width="20.125" style="8" customWidth="1"/>
    <col min="10369" max="10369" width="7" style="8" customWidth="1"/>
    <col min="10370" max="10370" width="3.25" style="8" customWidth="1"/>
    <col min="10371" max="10371" width="7" style="8" customWidth="1"/>
    <col min="10372" max="10372" width="3.875" style="8" customWidth="1"/>
    <col min="10373" max="10373" width="7" style="8" customWidth="1"/>
    <col min="10374" max="10374" width="3.25" style="8" customWidth="1"/>
    <col min="10375" max="10375" width="7" style="8" customWidth="1"/>
    <col min="10376" max="10611" width="9" style="8"/>
    <col min="10612" max="10612" width="13.625" style="8" customWidth="1"/>
    <col min="10613" max="10613" width="33" style="8" bestFit="1" customWidth="1"/>
    <col min="10614" max="10614" width="14.25" style="8" customWidth="1"/>
    <col min="10615" max="10615" width="10.125" style="8" customWidth="1"/>
    <col min="10616" max="10616" width="11.5" style="8" customWidth="1"/>
    <col min="10617" max="10617" width="16.75" style="8" customWidth="1"/>
    <col min="10618" max="10618" width="14.375" style="8" bestFit="1" customWidth="1"/>
    <col min="10619" max="10619" width="18.5" style="8" customWidth="1"/>
    <col min="10620" max="10620" width="10" style="8" customWidth="1"/>
    <col min="10621" max="10621" width="13.875" style="8" bestFit="1" customWidth="1"/>
    <col min="10622" max="10622" width="17.625" style="8" customWidth="1"/>
    <col min="10623" max="10623" width="14.375" style="8" bestFit="1" customWidth="1"/>
    <col min="10624" max="10624" width="20.125" style="8" customWidth="1"/>
    <col min="10625" max="10625" width="7" style="8" customWidth="1"/>
    <col min="10626" max="10626" width="3.25" style="8" customWidth="1"/>
    <col min="10627" max="10627" width="7" style="8" customWidth="1"/>
    <col min="10628" max="10628" width="3.875" style="8" customWidth="1"/>
    <col min="10629" max="10629" width="7" style="8" customWidth="1"/>
    <col min="10630" max="10630" width="3.25" style="8" customWidth="1"/>
    <col min="10631" max="10631" width="7" style="8" customWidth="1"/>
    <col min="10632" max="10867" width="9" style="8"/>
    <col min="10868" max="10868" width="13.625" style="8" customWidth="1"/>
    <col min="10869" max="10869" width="33" style="8" bestFit="1" customWidth="1"/>
    <col min="10870" max="10870" width="14.25" style="8" customWidth="1"/>
    <col min="10871" max="10871" width="10.125" style="8" customWidth="1"/>
    <col min="10872" max="10872" width="11.5" style="8" customWidth="1"/>
    <col min="10873" max="10873" width="16.75" style="8" customWidth="1"/>
    <col min="10874" max="10874" width="14.375" style="8" bestFit="1" customWidth="1"/>
    <col min="10875" max="10875" width="18.5" style="8" customWidth="1"/>
    <col min="10876" max="10876" width="10" style="8" customWidth="1"/>
    <col min="10877" max="10877" width="13.875" style="8" bestFit="1" customWidth="1"/>
    <col min="10878" max="10878" width="17.625" style="8" customWidth="1"/>
    <col min="10879" max="10879" width="14.375" style="8" bestFit="1" customWidth="1"/>
    <col min="10880" max="10880" width="20.125" style="8" customWidth="1"/>
    <col min="10881" max="10881" width="7" style="8" customWidth="1"/>
    <col min="10882" max="10882" width="3.25" style="8" customWidth="1"/>
    <col min="10883" max="10883" width="7" style="8" customWidth="1"/>
    <col min="10884" max="10884" width="3.875" style="8" customWidth="1"/>
    <col min="10885" max="10885" width="7" style="8" customWidth="1"/>
    <col min="10886" max="10886" width="3.25" style="8" customWidth="1"/>
    <col min="10887" max="10887" width="7" style="8" customWidth="1"/>
    <col min="10888" max="11123" width="9" style="8"/>
    <col min="11124" max="11124" width="13.625" style="8" customWidth="1"/>
    <col min="11125" max="11125" width="33" style="8" bestFit="1" customWidth="1"/>
    <col min="11126" max="11126" width="14.25" style="8" customWidth="1"/>
    <col min="11127" max="11127" width="10.125" style="8" customWidth="1"/>
    <col min="11128" max="11128" width="11.5" style="8" customWidth="1"/>
    <col min="11129" max="11129" width="16.75" style="8" customWidth="1"/>
    <col min="11130" max="11130" width="14.375" style="8" bestFit="1" customWidth="1"/>
    <col min="11131" max="11131" width="18.5" style="8" customWidth="1"/>
    <col min="11132" max="11132" width="10" style="8" customWidth="1"/>
    <col min="11133" max="11133" width="13.875" style="8" bestFit="1" customWidth="1"/>
    <col min="11134" max="11134" width="17.625" style="8" customWidth="1"/>
    <col min="11135" max="11135" width="14.375" style="8" bestFit="1" customWidth="1"/>
    <col min="11136" max="11136" width="20.125" style="8" customWidth="1"/>
    <col min="11137" max="11137" width="7" style="8" customWidth="1"/>
    <col min="11138" max="11138" width="3.25" style="8" customWidth="1"/>
    <col min="11139" max="11139" width="7" style="8" customWidth="1"/>
    <col min="11140" max="11140" width="3.875" style="8" customWidth="1"/>
    <col min="11141" max="11141" width="7" style="8" customWidth="1"/>
    <col min="11142" max="11142" width="3.25" style="8" customWidth="1"/>
    <col min="11143" max="11143" width="7" style="8" customWidth="1"/>
    <col min="11144" max="11379" width="9" style="8"/>
    <col min="11380" max="11380" width="13.625" style="8" customWidth="1"/>
    <col min="11381" max="11381" width="33" style="8" bestFit="1" customWidth="1"/>
    <col min="11382" max="11382" width="14.25" style="8" customWidth="1"/>
    <col min="11383" max="11383" width="10.125" style="8" customWidth="1"/>
    <col min="11384" max="11384" width="11.5" style="8" customWidth="1"/>
    <col min="11385" max="11385" width="16.75" style="8" customWidth="1"/>
    <col min="11386" max="11386" width="14.375" style="8" bestFit="1" customWidth="1"/>
    <col min="11387" max="11387" width="18.5" style="8" customWidth="1"/>
    <col min="11388" max="11388" width="10" style="8" customWidth="1"/>
    <col min="11389" max="11389" width="13.875" style="8" bestFit="1" customWidth="1"/>
    <col min="11390" max="11390" width="17.625" style="8" customWidth="1"/>
    <col min="11391" max="11391" width="14.375" style="8" bestFit="1" customWidth="1"/>
    <col min="11392" max="11392" width="20.125" style="8" customWidth="1"/>
    <col min="11393" max="11393" width="7" style="8" customWidth="1"/>
    <col min="11394" max="11394" width="3.25" style="8" customWidth="1"/>
    <col min="11395" max="11395" width="7" style="8" customWidth="1"/>
    <col min="11396" max="11396" width="3.875" style="8" customWidth="1"/>
    <col min="11397" max="11397" width="7" style="8" customWidth="1"/>
    <col min="11398" max="11398" width="3.25" style="8" customWidth="1"/>
    <col min="11399" max="11399" width="7" style="8" customWidth="1"/>
    <col min="11400" max="11635" width="9" style="8"/>
    <col min="11636" max="11636" width="13.625" style="8" customWidth="1"/>
    <col min="11637" max="11637" width="33" style="8" bestFit="1" customWidth="1"/>
    <col min="11638" max="11638" width="14.25" style="8" customWidth="1"/>
    <col min="11639" max="11639" width="10.125" style="8" customWidth="1"/>
    <col min="11640" max="11640" width="11.5" style="8" customWidth="1"/>
    <col min="11641" max="11641" width="16.75" style="8" customWidth="1"/>
    <col min="11642" max="11642" width="14.375" style="8" bestFit="1" customWidth="1"/>
    <col min="11643" max="11643" width="18.5" style="8" customWidth="1"/>
    <col min="11644" max="11644" width="10" style="8" customWidth="1"/>
    <col min="11645" max="11645" width="13.875" style="8" bestFit="1" customWidth="1"/>
    <col min="11646" max="11646" width="17.625" style="8" customWidth="1"/>
    <col min="11647" max="11647" width="14.375" style="8" bestFit="1" customWidth="1"/>
    <col min="11648" max="11648" width="20.125" style="8" customWidth="1"/>
    <col min="11649" max="11649" width="7" style="8" customWidth="1"/>
    <col min="11650" max="11650" width="3.25" style="8" customWidth="1"/>
    <col min="11651" max="11651" width="7" style="8" customWidth="1"/>
    <col min="11652" max="11652" width="3.875" style="8" customWidth="1"/>
    <col min="11653" max="11653" width="7" style="8" customWidth="1"/>
    <col min="11654" max="11654" width="3.25" style="8" customWidth="1"/>
    <col min="11655" max="11655" width="7" style="8" customWidth="1"/>
    <col min="11656" max="11891" width="9" style="8"/>
    <col min="11892" max="11892" width="13.625" style="8" customWidth="1"/>
    <col min="11893" max="11893" width="33" style="8" bestFit="1" customWidth="1"/>
    <col min="11894" max="11894" width="14.25" style="8" customWidth="1"/>
    <col min="11895" max="11895" width="10.125" style="8" customWidth="1"/>
    <col min="11896" max="11896" width="11.5" style="8" customWidth="1"/>
    <col min="11897" max="11897" width="16.75" style="8" customWidth="1"/>
    <col min="11898" max="11898" width="14.375" style="8" bestFit="1" customWidth="1"/>
    <col min="11899" max="11899" width="18.5" style="8" customWidth="1"/>
    <col min="11900" max="11900" width="10" style="8" customWidth="1"/>
    <col min="11901" max="11901" width="13.875" style="8" bestFit="1" customWidth="1"/>
    <col min="11902" max="11902" width="17.625" style="8" customWidth="1"/>
    <col min="11903" max="11903" width="14.375" style="8" bestFit="1" customWidth="1"/>
    <col min="11904" max="11904" width="20.125" style="8" customWidth="1"/>
    <col min="11905" max="11905" width="7" style="8" customWidth="1"/>
    <col min="11906" max="11906" width="3.25" style="8" customWidth="1"/>
    <col min="11907" max="11907" width="7" style="8" customWidth="1"/>
    <col min="11908" max="11908" width="3.875" style="8" customWidth="1"/>
    <col min="11909" max="11909" width="7" style="8" customWidth="1"/>
    <col min="11910" max="11910" width="3.25" style="8" customWidth="1"/>
    <col min="11911" max="11911" width="7" style="8" customWidth="1"/>
    <col min="11912" max="12147" width="9" style="8"/>
    <col min="12148" max="12148" width="13.625" style="8" customWidth="1"/>
    <col min="12149" max="12149" width="33" style="8" bestFit="1" customWidth="1"/>
    <col min="12150" max="12150" width="14.25" style="8" customWidth="1"/>
    <col min="12151" max="12151" width="10.125" style="8" customWidth="1"/>
    <col min="12152" max="12152" width="11.5" style="8" customWidth="1"/>
    <col min="12153" max="12153" width="16.75" style="8" customWidth="1"/>
    <col min="12154" max="12154" width="14.375" style="8" bestFit="1" customWidth="1"/>
    <col min="12155" max="12155" width="18.5" style="8" customWidth="1"/>
    <col min="12156" max="12156" width="10" style="8" customWidth="1"/>
    <col min="12157" max="12157" width="13.875" style="8" bestFit="1" customWidth="1"/>
    <col min="12158" max="12158" width="17.625" style="8" customWidth="1"/>
    <col min="12159" max="12159" width="14.375" style="8" bestFit="1" customWidth="1"/>
    <col min="12160" max="12160" width="20.125" style="8" customWidth="1"/>
    <col min="12161" max="12161" width="7" style="8" customWidth="1"/>
    <col min="12162" max="12162" width="3.25" style="8" customWidth="1"/>
    <col min="12163" max="12163" width="7" style="8" customWidth="1"/>
    <col min="12164" max="12164" width="3.875" style="8" customWidth="1"/>
    <col min="12165" max="12165" width="7" style="8" customWidth="1"/>
    <col min="12166" max="12166" width="3.25" style="8" customWidth="1"/>
    <col min="12167" max="12167" width="7" style="8" customWidth="1"/>
    <col min="12168" max="12403" width="9" style="8"/>
    <col min="12404" max="12404" width="13.625" style="8" customWidth="1"/>
    <col min="12405" max="12405" width="33" style="8" bestFit="1" customWidth="1"/>
    <col min="12406" max="12406" width="14.25" style="8" customWidth="1"/>
    <col min="12407" max="12407" width="10.125" style="8" customWidth="1"/>
    <col min="12408" max="12408" width="11.5" style="8" customWidth="1"/>
    <col min="12409" max="12409" width="16.75" style="8" customWidth="1"/>
    <col min="12410" max="12410" width="14.375" style="8" bestFit="1" customWidth="1"/>
    <col min="12411" max="12411" width="18.5" style="8" customWidth="1"/>
    <col min="12412" max="12412" width="10" style="8" customWidth="1"/>
    <col min="12413" max="12413" width="13.875" style="8" bestFit="1" customWidth="1"/>
    <col min="12414" max="12414" width="17.625" style="8" customWidth="1"/>
    <col min="12415" max="12415" width="14.375" style="8" bestFit="1" customWidth="1"/>
    <col min="12416" max="12416" width="20.125" style="8" customWidth="1"/>
    <col min="12417" max="12417" width="7" style="8" customWidth="1"/>
    <col min="12418" max="12418" width="3.25" style="8" customWidth="1"/>
    <col min="12419" max="12419" width="7" style="8" customWidth="1"/>
    <col min="12420" max="12420" width="3.875" style="8" customWidth="1"/>
    <col min="12421" max="12421" width="7" style="8" customWidth="1"/>
    <col min="12422" max="12422" width="3.25" style="8" customWidth="1"/>
    <col min="12423" max="12423" width="7" style="8" customWidth="1"/>
    <col min="12424" max="12659" width="9" style="8"/>
    <col min="12660" max="12660" width="13.625" style="8" customWidth="1"/>
    <col min="12661" max="12661" width="33" style="8" bestFit="1" customWidth="1"/>
    <col min="12662" max="12662" width="14.25" style="8" customWidth="1"/>
    <col min="12663" max="12663" width="10.125" style="8" customWidth="1"/>
    <col min="12664" max="12664" width="11.5" style="8" customWidth="1"/>
    <col min="12665" max="12665" width="16.75" style="8" customWidth="1"/>
    <col min="12666" max="12666" width="14.375" style="8" bestFit="1" customWidth="1"/>
    <col min="12667" max="12667" width="18.5" style="8" customWidth="1"/>
    <col min="12668" max="12668" width="10" style="8" customWidth="1"/>
    <col min="12669" max="12669" width="13.875" style="8" bestFit="1" customWidth="1"/>
    <col min="12670" max="12670" width="17.625" style="8" customWidth="1"/>
    <col min="12671" max="12671" width="14.375" style="8" bestFit="1" customWidth="1"/>
    <col min="12672" max="12672" width="20.125" style="8" customWidth="1"/>
    <col min="12673" max="12673" width="7" style="8" customWidth="1"/>
    <col min="12674" max="12674" width="3.25" style="8" customWidth="1"/>
    <col min="12675" max="12675" width="7" style="8" customWidth="1"/>
    <col min="12676" max="12676" width="3.875" style="8" customWidth="1"/>
    <col min="12677" max="12677" width="7" style="8" customWidth="1"/>
    <col min="12678" max="12678" width="3.25" style="8" customWidth="1"/>
    <col min="12679" max="12679" width="7" style="8" customWidth="1"/>
    <col min="12680" max="12915" width="9" style="8"/>
    <col min="12916" max="12916" width="13.625" style="8" customWidth="1"/>
    <col min="12917" max="12917" width="33" style="8" bestFit="1" customWidth="1"/>
    <col min="12918" max="12918" width="14.25" style="8" customWidth="1"/>
    <col min="12919" max="12919" width="10.125" style="8" customWidth="1"/>
    <col min="12920" max="12920" width="11.5" style="8" customWidth="1"/>
    <col min="12921" max="12921" width="16.75" style="8" customWidth="1"/>
    <col min="12922" max="12922" width="14.375" style="8" bestFit="1" customWidth="1"/>
    <col min="12923" max="12923" width="18.5" style="8" customWidth="1"/>
    <col min="12924" max="12924" width="10" style="8" customWidth="1"/>
    <col min="12925" max="12925" width="13.875" style="8" bestFit="1" customWidth="1"/>
    <col min="12926" max="12926" width="17.625" style="8" customWidth="1"/>
    <col min="12927" max="12927" width="14.375" style="8" bestFit="1" customWidth="1"/>
    <col min="12928" max="12928" width="20.125" style="8" customWidth="1"/>
    <col min="12929" max="12929" width="7" style="8" customWidth="1"/>
    <col min="12930" max="12930" width="3.25" style="8" customWidth="1"/>
    <col min="12931" max="12931" width="7" style="8" customWidth="1"/>
    <col min="12932" max="12932" width="3.875" style="8" customWidth="1"/>
    <col min="12933" max="12933" width="7" style="8" customWidth="1"/>
    <col min="12934" max="12934" width="3.25" style="8" customWidth="1"/>
    <col min="12935" max="12935" width="7" style="8" customWidth="1"/>
    <col min="12936" max="13171" width="9" style="8"/>
    <col min="13172" max="13172" width="13.625" style="8" customWidth="1"/>
    <col min="13173" max="13173" width="33" style="8" bestFit="1" customWidth="1"/>
    <col min="13174" max="13174" width="14.25" style="8" customWidth="1"/>
    <col min="13175" max="13175" width="10.125" style="8" customWidth="1"/>
    <col min="13176" max="13176" width="11.5" style="8" customWidth="1"/>
    <col min="13177" max="13177" width="16.75" style="8" customWidth="1"/>
    <col min="13178" max="13178" width="14.375" style="8" bestFit="1" customWidth="1"/>
    <col min="13179" max="13179" width="18.5" style="8" customWidth="1"/>
    <col min="13180" max="13180" width="10" style="8" customWidth="1"/>
    <col min="13181" max="13181" width="13.875" style="8" bestFit="1" customWidth="1"/>
    <col min="13182" max="13182" width="17.625" style="8" customWidth="1"/>
    <col min="13183" max="13183" width="14.375" style="8" bestFit="1" customWidth="1"/>
    <col min="13184" max="13184" width="20.125" style="8" customWidth="1"/>
    <col min="13185" max="13185" width="7" style="8" customWidth="1"/>
    <col min="13186" max="13186" width="3.25" style="8" customWidth="1"/>
    <col min="13187" max="13187" width="7" style="8" customWidth="1"/>
    <col min="13188" max="13188" width="3.875" style="8" customWidth="1"/>
    <col min="13189" max="13189" width="7" style="8" customWidth="1"/>
    <col min="13190" max="13190" width="3.25" style="8" customWidth="1"/>
    <col min="13191" max="13191" width="7" style="8" customWidth="1"/>
    <col min="13192" max="13427" width="9" style="8"/>
    <col min="13428" max="13428" width="13.625" style="8" customWidth="1"/>
    <col min="13429" max="13429" width="33" style="8" bestFit="1" customWidth="1"/>
    <col min="13430" max="13430" width="14.25" style="8" customWidth="1"/>
    <col min="13431" max="13431" width="10.125" style="8" customWidth="1"/>
    <col min="13432" max="13432" width="11.5" style="8" customWidth="1"/>
    <col min="13433" max="13433" width="16.75" style="8" customWidth="1"/>
    <col min="13434" max="13434" width="14.375" style="8" bestFit="1" customWidth="1"/>
    <col min="13435" max="13435" width="18.5" style="8" customWidth="1"/>
    <col min="13436" max="13436" width="10" style="8" customWidth="1"/>
    <col min="13437" max="13437" width="13.875" style="8" bestFit="1" customWidth="1"/>
    <col min="13438" max="13438" width="17.625" style="8" customWidth="1"/>
    <col min="13439" max="13439" width="14.375" style="8" bestFit="1" customWidth="1"/>
    <col min="13440" max="13440" width="20.125" style="8" customWidth="1"/>
    <col min="13441" max="13441" width="7" style="8" customWidth="1"/>
    <col min="13442" max="13442" width="3.25" style="8" customWidth="1"/>
    <col min="13443" max="13443" width="7" style="8" customWidth="1"/>
    <col min="13444" max="13444" width="3.875" style="8" customWidth="1"/>
    <col min="13445" max="13445" width="7" style="8" customWidth="1"/>
    <col min="13446" max="13446" width="3.25" style="8" customWidth="1"/>
    <col min="13447" max="13447" width="7" style="8" customWidth="1"/>
    <col min="13448" max="13683" width="9" style="8"/>
    <col min="13684" max="13684" width="13.625" style="8" customWidth="1"/>
    <col min="13685" max="13685" width="33" style="8" bestFit="1" customWidth="1"/>
    <col min="13686" max="13686" width="14.25" style="8" customWidth="1"/>
    <col min="13687" max="13687" width="10.125" style="8" customWidth="1"/>
    <col min="13688" max="13688" width="11.5" style="8" customWidth="1"/>
    <col min="13689" max="13689" width="16.75" style="8" customWidth="1"/>
    <col min="13690" max="13690" width="14.375" style="8" bestFit="1" customWidth="1"/>
    <col min="13691" max="13691" width="18.5" style="8" customWidth="1"/>
    <col min="13692" max="13692" width="10" style="8" customWidth="1"/>
    <col min="13693" max="13693" width="13.875" style="8" bestFit="1" customWidth="1"/>
    <col min="13694" max="13694" width="17.625" style="8" customWidth="1"/>
    <col min="13695" max="13695" width="14.375" style="8" bestFit="1" customWidth="1"/>
    <col min="13696" max="13696" width="20.125" style="8" customWidth="1"/>
    <col min="13697" max="13697" width="7" style="8" customWidth="1"/>
    <col min="13698" max="13698" width="3.25" style="8" customWidth="1"/>
    <col min="13699" max="13699" width="7" style="8" customWidth="1"/>
    <col min="13700" max="13700" width="3.875" style="8" customWidth="1"/>
    <col min="13701" max="13701" width="7" style="8" customWidth="1"/>
    <col min="13702" max="13702" width="3.25" style="8" customWidth="1"/>
    <col min="13703" max="13703" width="7" style="8" customWidth="1"/>
    <col min="13704" max="13939" width="9" style="8"/>
    <col min="13940" max="13940" width="13.625" style="8" customWidth="1"/>
    <col min="13941" max="13941" width="33" style="8" bestFit="1" customWidth="1"/>
    <col min="13942" max="13942" width="14.25" style="8" customWidth="1"/>
    <col min="13943" max="13943" width="10.125" style="8" customWidth="1"/>
    <col min="13944" max="13944" width="11.5" style="8" customWidth="1"/>
    <col min="13945" max="13945" width="16.75" style="8" customWidth="1"/>
    <col min="13946" max="13946" width="14.375" style="8" bestFit="1" customWidth="1"/>
    <col min="13947" max="13947" width="18.5" style="8" customWidth="1"/>
    <col min="13948" max="13948" width="10" style="8" customWidth="1"/>
    <col min="13949" max="13949" width="13.875" style="8" bestFit="1" customWidth="1"/>
    <col min="13950" max="13950" width="17.625" style="8" customWidth="1"/>
    <col min="13951" max="13951" width="14.375" style="8" bestFit="1" customWidth="1"/>
    <col min="13952" max="13952" width="20.125" style="8" customWidth="1"/>
    <col min="13953" max="13953" width="7" style="8" customWidth="1"/>
    <col min="13954" max="13954" width="3.25" style="8" customWidth="1"/>
    <col min="13955" max="13955" width="7" style="8" customWidth="1"/>
    <col min="13956" max="13956" width="3.875" style="8" customWidth="1"/>
    <col min="13957" max="13957" width="7" style="8" customWidth="1"/>
    <col min="13958" max="13958" width="3.25" style="8" customWidth="1"/>
    <col min="13959" max="13959" width="7" style="8" customWidth="1"/>
    <col min="13960" max="14195" width="9" style="8"/>
    <col min="14196" max="14196" width="13.625" style="8" customWidth="1"/>
    <col min="14197" max="14197" width="33" style="8" bestFit="1" customWidth="1"/>
    <col min="14198" max="14198" width="14.25" style="8" customWidth="1"/>
    <col min="14199" max="14199" width="10.125" style="8" customWidth="1"/>
    <col min="14200" max="14200" width="11.5" style="8" customWidth="1"/>
    <col min="14201" max="14201" width="16.75" style="8" customWidth="1"/>
    <col min="14202" max="14202" width="14.375" style="8" bestFit="1" customWidth="1"/>
    <col min="14203" max="14203" width="18.5" style="8" customWidth="1"/>
    <col min="14204" max="14204" width="10" style="8" customWidth="1"/>
    <col min="14205" max="14205" width="13.875" style="8" bestFit="1" customWidth="1"/>
    <col min="14206" max="14206" width="17.625" style="8" customWidth="1"/>
    <col min="14207" max="14207" width="14.375" style="8" bestFit="1" customWidth="1"/>
    <col min="14208" max="14208" width="20.125" style="8" customWidth="1"/>
    <col min="14209" max="14209" width="7" style="8" customWidth="1"/>
    <col min="14210" max="14210" width="3.25" style="8" customWidth="1"/>
    <col min="14211" max="14211" width="7" style="8" customWidth="1"/>
    <col min="14212" max="14212" width="3.875" style="8" customWidth="1"/>
    <col min="14213" max="14213" width="7" style="8" customWidth="1"/>
    <col min="14214" max="14214" width="3.25" style="8" customWidth="1"/>
    <col min="14215" max="14215" width="7" style="8" customWidth="1"/>
    <col min="14216" max="14451" width="9" style="8"/>
    <col min="14452" max="14452" width="13.625" style="8" customWidth="1"/>
    <col min="14453" max="14453" width="33" style="8" bestFit="1" customWidth="1"/>
    <col min="14454" max="14454" width="14.25" style="8" customWidth="1"/>
    <col min="14455" max="14455" width="10.125" style="8" customWidth="1"/>
    <col min="14456" max="14456" width="11.5" style="8" customWidth="1"/>
    <col min="14457" max="14457" width="16.75" style="8" customWidth="1"/>
    <col min="14458" max="14458" width="14.375" style="8" bestFit="1" customWidth="1"/>
    <col min="14459" max="14459" width="18.5" style="8" customWidth="1"/>
    <col min="14460" max="14460" width="10" style="8" customWidth="1"/>
    <col min="14461" max="14461" width="13.875" style="8" bestFit="1" customWidth="1"/>
    <col min="14462" max="14462" width="17.625" style="8" customWidth="1"/>
    <col min="14463" max="14463" width="14.375" style="8" bestFit="1" customWidth="1"/>
    <col min="14464" max="14464" width="20.125" style="8" customWidth="1"/>
    <col min="14465" max="14465" width="7" style="8" customWidth="1"/>
    <col min="14466" max="14466" width="3.25" style="8" customWidth="1"/>
    <col min="14467" max="14467" width="7" style="8" customWidth="1"/>
    <col min="14468" max="14468" width="3.875" style="8" customWidth="1"/>
    <col min="14469" max="14469" width="7" style="8" customWidth="1"/>
    <col min="14470" max="14470" width="3.25" style="8" customWidth="1"/>
    <col min="14471" max="14471" width="7" style="8" customWidth="1"/>
    <col min="14472" max="14707" width="9" style="8"/>
    <col min="14708" max="14708" width="13.625" style="8" customWidth="1"/>
    <col min="14709" max="14709" width="33" style="8" bestFit="1" customWidth="1"/>
    <col min="14710" max="14710" width="14.25" style="8" customWidth="1"/>
    <col min="14711" max="14711" width="10.125" style="8" customWidth="1"/>
    <col min="14712" max="14712" width="11.5" style="8" customWidth="1"/>
    <col min="14713" max="14713" width="16.75" style="8" customWidth="1"/>
    <col min="14714" max="14714" width="14.375" style="8" bestFit="1" customWidth="1"/>
    <col min="14715" max="14715" width="18.5" style="8" customWidth="1"/>
    <col min="14716" max="14716" width="10" style="8" customWidth="1"/>
    <col min="14717" max="14717" width="13.875" style="8" bestFit="1" customWidth="1"/>
    <col min="14718" max="14718" width="17.625" style="8" customWidth="1"/>
    <col min="14719" max="14719" width="14.375" style="8" bestFit="1" customWidth="1"/>
    <col min="14720" max="14720" width="20.125" style="8" customWidth="1"/>
    <col min="14721" max="14721" width="7" style="8" customWidth="1"/>
    <col min="14722" max="14722" width="3.25" style="8" customWidth="1"/>
    <col min="14723" max="14723" width="7" style="8" customWidth="1"/>
    <col min="14724" max="14724" width="3.875" style="8" customWidth="1"/>
    <col min="14725" max="14725" width="7" style="8" customWidth="1"/>
    <col min="14726" max="14726" width="3.25" style="8" customWidth="1"/>
    <col min="14727" max="14727" width="7" style="8" customWidth="1"/>
    <col min="14728" max="14963" width="9" style="8"/>
    <col min="14964" max="14964" width="13.625" style="8" customWidth="1"/>
    <col min="14965" max="14965" width="33" style="8" bestFit="1" customWidth="1"/>
    <col min="14966" max="14966" width="14.25" style="8" customWidth="1"/>
    <col min="14967" max="14967" width="10.125" style="8" customWidth="1"/>
    <col min="14968" max="14968" width="11.5" style="8" customWidth="1"/>
    <col min="14969" max="14969" width="16.75" style="8" customWidth="1"/>
    <col min="14970" max="14970" width="14.375" style="8" bestFit="1" customWidth="1"/>
    <col min="14971" max="14971" width="18.5" style="8" customWidth="1"/>
    <col min="14972" max="14972" width="10" style="8" customWidth="1"/>
    <col min="14973" max="14973" width="13.875" style="8" bestFit="1" customWidth="1"/>
    <col min="14974" max="14974" width="17.625" style="8" customWidth="1"/>
    <col min="14975" max="14975" width="14.375" style="8" bestFit="1" customWidth="1"/>
    <col min="14976" max="14976" width="20.125" style="8" customWidth="1"/>
    <col min="14977" max="14977" width="7" style="8" customWidth="1"/>
    <col min="14978" max="14978" width="3.25" style="8" customWidth="1"/>
    <col min="14979" max="14979" width="7" style="8" customWidth="1"/>
    <col min="14980" max="14980" width="3.875" style="8" customWidth="1"/>
    <col min="14981" max="14981" width="7" style="8" customWidth="1"/>
    <col min="14982" max="14982" width="3.25" style="8" customWidth="1"/>
    <col min="14983" max="14983" width="7" style="8" customWidth="1"/>
    <col min="14984" max="15219" width="9" style="8"/>
    <col min="15220" max="15220" width="13.625" style="8" customWidth="1"/>
    <col min="15221" max="15221" width="33" style="8" bestFit="1" customWidth="1"/>
    <col min="15222" max="15222" width="14.25" style="8" customWidth="1"/>
    <col min="15223" max="15223" width="10.125" style="8" customWidth="1"/>
    <col min="15224" max="15224" width="11.5" style="8" customWidth="1"/>
    <col min="15225" max="15225" width="16.75" style="8" customWidth="1"/>
    <col min="15226" max="15226" width="14.375" style="8" bestFit="1" customWidth="1"/>
    <col min="15227" max="15227" width="18.5" style="8" customWidth="1"/>
    <col min="15228" max="15228" width="10" style="8" customWidth="1"/>
    <col min="15229" max="15229" width="13.875" style="8" bestFit="1" customWidth="1"/>
    <col min="15230" max="15230" width="17.625" style="8" customWidth="1"/>
    <col min="15231" max="15231" width="14.375" style="8" bestFit="1" customWidth="1"/>
    <col min="15232" max="15232" width="20.125" style="8" customWidth="1"/>
    <col min="15233" max="15233" width="7" style="8" customWidth="1"/>
    <col min="15234" max="15234" width="3.25" style="8" customWidth="1"/>
    <col min="15235" max="15235" width="7" style="8" customWidth="1"/>
    <col min="15236" max="15236" width="3.875" style="8" customWidth="1"/>
    <col min="15237" max="15237" width="7" style="8" customWidth="1"/>
    <col min="15238" max="15238" width="3.25" style="8" customWidth="1"/>
    <col min="15239" max="15239" width="7" style="8" customWidth="1"/>
    <col min="15240" max="15475" width="9" style="8"/>
    <col min="15476" max="15476" width="13.625" style="8" customWidth="1"/>
    <col min="15477" max="15477" width="33" style="8" bestFit="1" customWidth="1"/>
    <col min="15478" max="15478" width="14.25" style="8" customWidth="1"/>
    <col min="15479" max="15479" width="10.125" style="8" customWidth="1"/>
    <col min="15480" max="15480" width="11.5" style="8" customWidth="1"/>
    <col min="15481" max="15481" width="16.75" style="8" customWidth="1"/>
    <col min="15482" max="15482" width="14.375" style="8" bestFit="1" customWidth="1"/>
    <col min="15483" max="15483" width="18.5" style="8" customWidth="1"/>
    <col min="15484" max="15484" width="10" style="8" customWidth="1"/>
    <col min="15485" max="15485" width="13.875" style="8" bestFit="1" customWidth="1"/>
    <col min="15486" max="15486" width="17.625" style="8" customWidth="1"/>
    <col min="15487" max="15487" width="14.375" style="8" bestFit="1" customWidth="1"/>
    <col min="15488" max="15488" width="20.125" style="8" customWidth="1"/>
    <col min="15489" max="15489" width="7" style="8" customWidth="1"/>
    <col min="15490" max="15490" width="3.25" style="8" customWidth="1"/>
    <col min="15491" max="15491" width="7" style="8" customWidth="1"/>
    <col min="15492" max="15492" width="3.875" style="8" customWidth="1"/>
    <col min="15493" max="15493" width="7" style="8" customWidth="1"/>
    <col min="15494" max="15494" width="3.25" style="8" customWidth="1"/>
    <col min="15495" max="15495" width="7" style="8" customWidth="1"/>
    <col min="15496" max="15731" width="9" style="8"/>
    <col min="15732" max="15732" width="13.625" style="8" customWidth="1"/>
    <col min="15733" max="15733" width="33" style="8" bestFit="1" customWidth="1"/>
    <col min="15734" max="15734" width="14.25" style="8" customWidth="1"/>
    <col min="15735" max="15735" width="10.125" style="8" customWidth="1"/>
    <col min="15736" max="15736" width="11.5" style="8" customWidth="1"/>
    <col min="15737" max="15737" width="16.75" style="8" customWidth="1"/>
    <col min="15738" max="15738" width="14.375" style="8" bestFit="1" customWidth="1"/>
    <col min="15739" max="15739" width="18.5" style="8" customWidth="1"/>
    <col min="15740" max="15740" width="10" style="8" customWidth="1"/>
    <col min="15741" max="15741" width="13.875" style="8" bestFit="1" customWidth="1"/>
    <col min="15742" max="15742" width="17.625" style="8" customWidth="1"/>
    <col min="15743" max="15743" width="14.375" style="8" bestFit="1" customWidth="1"/>
    <col min="15744" max="15744" width="20.125" style="8" customWidth="1"/>
    <col min="15745" max="15745" width="7" style="8" customWidth="1"/>
    <col min="15746" max="15746" width="3.25" style="8" customWidth="1"/>
    <col min="15747" max="15747" width="7" style="8" customWidth="1"/>
    <col min="15748" max="15748" width="3.875" style="8" customWidth="1"/>
    <col min="15749" max="15749" width="7" style="8" customWidth="1"/>
    <col min="15750" max="15750" width="3.25" style="8" customWidth="1"/>
    <col min="15751" max="15751" width="7" style="8" customWidth="1"/>
    <col min="15752" max="15987" width="9" style="8"/>
    <col min="15988" max="15988" width="13.625" style="8" customWidth="1"/>
    <col min="15989" max="15989" width="33" style="8" bestFit="1" customWidth="1"/>
    <col min="15990" max="15990" width="14.25" style="8" customWidth="1"/>
    <col min="15991" max="15991" width="10.125" style="8" customWidth="1"/>
    <col min="15992" max="15992" width="11.5" style="8" customWidth="1"/>
    <col min="15993" max="15993" width="16.75" style="8" customWidth="1"/>
    <col min="15994" max="15994" width="14.375" style="8" bestFit="1" customWidth="1"/>
    <col min="15995" max="15995" width="18.5" style="8" customWidth="1"/>
    <col min="15996" max="15996" width="10" style="8" customWidth="1"/>
    <col min="15997" max="15997" width="13.875" style="8" bestFit="1" customWidth="1"/>
    <col min="15998" max="15998" width="17.625" style="8" customWidth="1"/>
    <col min="15999" max="15999" width="14.375" style="8" bestFit="1" customWidth="1"/>
    <col min="16000" max="16000" width="20.125" style="8" customWidth="1"/>
    <col min="16001" max="16001" width="7" style="8" customWidth="1"/>
    <col min="16002" max="16002" width="3.25" style="8" customWidth="1"/>
    <col min="16003" max="16003" width="7" style="8" customWidth="1"/>
    <col min="16004" max="16004" width="3.875" style="8" customWidth="1"/>
    <col min="16005" max="16005" width="7" style="8" customWidth="1"/>
    <col min="16006" max="16006" width="3.25" style="8" customWidth="1"/>
    <col min="16007" max="16007" width="7" style="8" customWidth="1"/>
    <col min="16008" max="16384" width="9" style="8"/>
  </cols>
  <sheetData>
    <row r="3" spans="1:24" s="6" customFormat="1" ht="111" customHeight="1">
      <c r="A3" s="191" t="s">
        <v>529</v>
      </c>
      <c r="B3" s="184"/>
      <c r="C3" s="185"/>
      <c r="D3" s="185"/>
      <c r="E3" s="185"/>
      <c r="F3" s="185"/>
      <c r="G3" s="185"/>
      <c r="H3" s="185"/>
      <c r="I3" s="185"/>
      <c r="J3" s="185"/>
      <c r="K3" s="185"/>
      <c r="L3" s="186"/>
      <c r="M3" s="191" t="s">
        <v>529</v>
      </c>
      <c r="N3" s="184"/>
      <c r="O3" s="185"/>
      <c r="P3" s="185"/>
      <c r="Q3" s="185"/>
      <c r="R3" s="185"/>
      <c r="S3" s="185"/>
      <c r="T3" s="185"/>
      <c r="U3" s="185"/>
      <c r="V3" s="185"/>
      <c r="W3" s="185"/>
      <c r="X3" s="186"/>
    </row>
    <row r="4" spans="1:24" s="6" customFormat="1" ht="146.25" customHeight="1">
      <c r="A4" s="191"/>
      <c r="B4" s="184"/>
      <c r="C4" s="185"/>
      <c r="D4" s="185"/>
      <c r="E4" s="185"/>
      <c r="F4" s="185"/>
      <c r="G4" s="185"/>
      <c r="H4" s="185"/>
      <c r="I4" s="185"/>
      <c r="J4" s="185"/>
      <c r="K4" s="185"/>
      <c r="L4" s="186"/>
      <c r="M4" s="191"/>
      <c r="N4" s="184"/>
      <c r="O4" s="185"/>
      <c r="P4" s="185"/>
      <c r="Q4" s="185"/>
      <c r="R4" s="185"/>
      <c r="S4" s="185"/>
      <c r="T4" s="185"/>
      <c r="U4" s="185"/>
      <c r="V4" s="185"/>
      <c r="W4" s="185"/>
      <c r="X4" s="186"/>
    </row>
    <row r="5" spans="1:24" s="7" customFormat="1" ht="134.25" customHeight="1">
      <c r="A5" s="648"/>
      <c r="B5" s="635"/>
      <c r="C5" s="636"/>
      <c r="D5" s="636"/>
      <c r="E5" s="636"/>
      <c r="F5" s="636"/>
      <c r="G5" s="636"/>
      <c r="H5" s="636"/>
      <c r="I5" s="636"/>
      <c r="J5" s="636"/>
      <c r="K5" s="1073"/>
      <c r="L5" s="1073"/>
      <c r="M5" s="571"/>
      <c r="N5" s="572"/>
      <c r="O5" s="573"/>
      <c r="P5" s="573"/>
      <c r="Q5" s="573"/>
      <c r="R5" s="573"/>
      <c r="S5" s="573"/>
      <c r="T5" s="573"/>
      <c r="U5" s="573"/>
      <c r="V5" s="573"/>
      <c r="W5" s="1072"/>
      <c r="X5" s="1072"/>
    </row>
    <row r="6" spans="1:24" s="7" customFormat="1" ht="156.75" customHeight="1">
      <c r="A6" s="649"/>
      <c r="B6" s="649"/>
      <c r="C6" s="650"/>
      <c r="D6" s="650"/>
      <c r="E6" s="650"/>
      <c r="F6" s="650"/>
      <c r="G6" s="650"/>
      <c r="H6" s="650"/>
      <c r="I6" s="650"/>
      <c r="J6" s="650"/>
      <c r="K6" s="1074"/>
      <c r="L6" s="1074"/>
      <c r="M6" s="569"/>
      <c r="N6" s="569"/>
      <c r="O6" s="570"/>
      <c r="P6" s="570"/>
      <c r="Q6" s="570"/>
      <c r="R6" s="570"/>
      <c r="S6" s="570"/>
      <c r="T6" s="570"/>
      <c r="U6" s="570"/>
      <c r="V6" s="570"/>
      <c r="W6" s="1069"/>
      <c r="X6" s="1069"/>
    </row>
    <row r="7" spans="1:24" s="7" customFormat="1" ht="156.75" customHeight="1">
      <c r="A7" s="649"/>
      <c r="B7" s="649"/>
      <c r="C7" s="650"/>
      <c r="D7" s="650"/>
      <c r="E7" s="650"/>
      <c r="F7" s="650"/>
      <c r="G7" s="650"/>
      <c r="H7" s="650"/>
      <c r="I7" s="650"/>
      <c r="J7" s="650"/>
      <c r="K7" s="1074"/>
      <c r="L7" s="1074"/>
      <c r="M7" s="569"/>
      <c r="N7" s="569"/>
      <c r="O7" s="570"/>
      <c r="P7" s="570"/>
      <c r="Q7" s="570"/>
      <c r="R7" s="570"/>
      <c r="S7" s="570"/>
      <c r="T7" s="570"/>
      <c r="U7" s="570"/>
      <c r="V7" s="570"/>
      <c r="W7" s="1069"/>
      <c r="X7" s="1069"/>
    </row>
    <row r="8" spans="1:24" s="7" customFormat="1" ht="44.25" customHeight="1">
      <c r="A8" s="1075"/>
      <c r="B8" s="1075"/>
      <c r="C8" s="1075"/>
      <c r="D8" s="1075"/>
      <c r="E8" s="1075"/>
      <c r="F8" s="1075"/>
      <c r="G8" s="1076"/>
      <c r="H8" s="1076"/>
      <c r="I8" s="1076"/>
      <c r="J8" s="1076"/>
      <c r="K8" s="1076"/>
      <c r="L8" s="1076"/>
      <c r="M8" s="1070"/>
      <c r="N8" s="1070"/>
      <c r="O8" s="1070"/>
      <c r="P8" s="1070"/>
      <c r="Q8" s="1070"/>
      <c r="R8" s="1070"/>
      <c r="S8" s="1071"/>
      <c r="T8" s="1071"/>
      <c r="U8" s="1071"/>
      <c r="V8" s="1071"/>
      <c r="W8" s="1071"/>
      <c r="X8" s="1071"/>
    </row>
    <row r="9" spans="1:24" s="7" customFormat="1" ht="49.5" customHeight="1">
      <c r="A9" s="1067"/>
      <c r="B9" s="1067"/>
      <c r="C9" s="1067"/>
      <c r="D9" s="1067"/>
      <c r="E9" s="1067"/>
      <c r="F9" s="1067"/>
      <c r="G9" s="1068"/>
      <c r="H9" s="1068"/>
      <c r="I9" s="1068"/>
      <c r="J9" s="1068"/>
      <c r="K9" s="1068"/>
      <c r="L9" s="1068"/>
      <c r="M9" s="1010"/>
      <c r="N9" s="1010"/>
      <c r="O9" s="1010"/>
      <c r="P9" s="1010"/>
      <c r="Q9" s="1010"/>
      <c r="R9" s="1010"/>
      <c r="S9" s="1011"/>
      <c r="T9" s="1011"/>
      <c r="U9" s="1011"/>
      <c r="V9" s="1011"/>
      <c r="W9" s="1011"/>
      <c r="X9" s="1011"/>
    </row>
    <row r="10" spans="1:24" s="7" customFormat="1" ht="50.25" customHeight="1">
      <c r="A10" s="630"/>
      <c r="B10" s="630"/>
      <c r="C10" s="630"/>
      <c r="D10" s="630"/>
      <c r="E10" s="630"/>
      <c r="F10" s="630"/>
      <c r="G10" s="630"/>
      <c r="H10" s="630"/>
      <c r="I10" s="630"/>
      <c r="J10" s="630"/>
      <c r="K10" s="630"/>
      <c r="L10" s="630"/>
      <c r="M10" s="574"/>
      <c r="N10" s="574"/>
      <c r="O10" s="574"/>
      <c r="P10" s="574"/>
      <c r="Q10" s="574"/>
      <c r="R10" s="574"/>
      <c r="S10" s="574"/>
      <c r="T10" s="574"/>
      <c r="U10" s="574"/>
      <c r="V10" s="574"/>
      <c r="W10" s="574"/>
      <c r="X10" s="574"/>
    </row>
    <row r="11" spans="1:24" s="7" customFormat="1" ht="26.25" customHeight="1" thickBot="1">
      <c r="A11" s="611"/>
      <c r="B11" s="611"/>
      <c r="C11" s="611"/>
      <c r="D11" s="611"/>
      <c r="E11" s="611"/>
      <c r="F11" s="611"/>
      <c r="G11" s="611"/>
      <c r="H11" s="611"/>
      <c r="I11" s="611"/>
      <c r="J11" s="611"/>
      <c r="K11" s="611"/>
      <c r="L11" s="611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</row>
    <row r="12" spans="1:24" s="7" customFormat="1" ht="53.25" customHeight="1" thickBot="1">
      <c r="A12" s="1077" t="s">
        <v>42</v>
      </c>
      <c r="B12" s="1080" t="s">
        <v>520</v>
      </c>
      <c r="C12" s="1086" t="s">
        <v>2</v>
      </c>
      <c r="D12" s="1086"/>
      <c r="E12" s="1086"/>
      <c r="F12" s="1086"/>
      <c r="G12" s="1086"/>
      <c r="H12" s="1087" t="s">
        <v>3</v>
      </c>
      <c r="I12" s="1088"/>
      <c r="J12" s="1088"/>
      <c r="K12" s="1088"/>
      <c r="L12" s="1089"/>
      <c r="M12" s="1027" t="s">
        <v>42</v>
      </c>
      <c r="N12" s="1030" t="s">
        <v>519</v>
      </c>
      <c r="O12" s="1063" t="s">
        <v>2</v>
      </c>
      <c r="P12" s="1063"/>
      <c r="Q12" s="1063"/>
      <c r="R12" s="1063"/>
      <c r="S12" s="1063"/>
      <c r="T12" s="1064" t="s">
        <v>3</v>
      </c>
      <c r="U12" s="1065"/>
      <c r="V12" s="1065"/>
      <c r="W12" s="1065"/>
      <c r="X12" s="1066"/>
    </row>
    <row r="13" spans="1:24" s="7" customFormat="1" ht="52.5" customHeight="1" thickBot="1">
      <c r="A13" s="1078"/>
      <c r="B13" s="1081"/>
      <c r="C13" s="1086" t="s">
        <v>388</v>
      </c>
      <c r="D13" s="1086"/>
      <c r="E13" s="1086"/>
      <c r="F13" s="1086"/>
      <c r="G13" s="1086"/>
      <c r="H13" s="1087" t="s">
        <v>391</v>
      </c>
      <c r="I13" s="1088"/>
      <c r="J13" s="1088"/>
      <c r="K13" s="1088"/>
      <c r="L13" s="1089"/>
      <c r="M13" s="1028"/>
      <c r="N13" s="1031"/>
      <c r="O13" s="1063" t="s">
        <v>388</v>
      </c>
      <c r="P13" s="1063"/>
      <c r="Q13" s="1063"/>
      <c r="R13" s="1063"/>
      <c r="S13" s="1063"/>
      <c r="T13" s="1064" t="s">
        <v>391</v>
      </c>
      <c r="U13" s="1065"/>
      <c r="V13" s="1065"/>
      <c r="W13" s="1065"/>
      <c r="X13" s="1066"/>
    </row>
    <row r="14" spans="1:24" s="7" customFormat="1" ht="52.5" customHeight="1" thickBot="1">
      <c r="A14" s="1078"/>
      <c r="B14" s="1082"/>
      <c r="C14" s="617" t="s">
        <v>0</v>
      </c>
      <c r="D14" s="617" t="s">
        <v>34</v>
      </c>
      <c r="E14" s="617" t="s">
        <v>35</v>
      </c>
      <c r="F14" s="617" t="s">
        <v>28</v>
      </c>
      <c r="G14" s="617" t="s">
        <v>29</v>
      </c>
      <c r="H14" s="523" t="s">
        <v>0</v>
      </c>
      <c r="I14" s="524" t="s">
        <v>34</v>
      </c>
      <c r="J14" s="523" t="s">
        <v>35</v>
      </c>
      <c r="K14" s="523" t="s">
        <v>28</v>
      </c>
      <c r="L14" s="523" t="s">
        <v>29</v>
      </c>
      <c r="M14" s="1028"/>
      <c r="N14" s="1032"/>
      <c r="O14" s="526" t="s">
        <v>0</v>
      </c>
      <c r="P14" s="526" t="s">
        <v>34</v>
      </c>
      <c r="Q14" s="526" t="s">
        <v>35</v>
      </c>
      <c r="R14" s="526" t="s">
        <v>28</v>
      </c>
      <c r="S14" s="526" t="s">
        <v>29</v>
      </c>
      <c r="T14" s="612" t="s">
        <v>0</v>
      </c>
      <c r="U14" s="613" t="s">
        <v>34</v>
      </c>
      <c r="V14" s="612" t="s">
        <v>35</v>
      </c>
      <c r="W14" s="612" t="s">
        <v>28</v>
      </c>
      <c r="X14" s="612" t="s">
        <v>29</v>
      </c>
    </row>
    <row r="15" spans="1:24" s="7" customFormat="1" ht="52.5" customHeight="1" thickBot="1">
      <c r="A15" s="1078"/>
      <c r="B15" s="618" t="s">
        <v>421</v>
      </c>
      <c r="C15" s="619">
        <v>19081</v>
      </c>
      <c r="D15" s="620">
        <f t="shared" ref="D15:D16" si="0">ROUNDUP((C15*0.4%)+0,0)</f>
        <v>77</v>
      </c>
      <c r="E15" s="620">
        <f t="shared" ref="E15:E16" si="1">(C15+D15)*7%</f>
        <v>1341.0600000000002</v>
      </c>
      <c r="F15" s="621">
        <f t="shared" ref="F15:F16" si="2">SUM(C15:E15)</f>
        <v>20499.060000000001</v>
      </c>
      <c r="G15" s="784">
        <v>20500</v>
      </c>
      <c r="H15" s="622">
        <v>15358</v>
      </c>
      <c r="I15" s="622">
        <f t="shared" ref="I15:I16" si="3">ROUNDUP((H15*0.4%)+0,0)</f>
        <v>62</v>
      </c>
      <c r="J15" s="622">
        <f t="shared" ref="J15:J16" si="4">(H15+I15)*7%</f>
        <v>1079.4000000000001</v>
      </c>
      <c r="K15" s="623">
        <f t="shared" ref="K15:K16" si="5">SUM(H15:J15)</f>
        <v>16499.400000000001</v>
      </c>
      <c r="L15" s="783">
        <v>16500</v>
      </c>
      <c r="M15" s="1028"/>
      <c r="N15" s="511" t="s">
        <v>421</v>
      </c>
      <c r="O15" s="605">
        <v>18616</v>
      </c>
      <c r="P15" s="602">
        <f t="shared" ref="P15:P17" si="6">ROUNDUP((O15*0.4%)+0,0)</f>
        <v>75</v>
      </c>
      <c r="Q15" s="602">
        <f t="shared" ref="Q15:Q17" si="7">(O15+P15)*7%</f>
        <v>1308.3700000000001</v>
      </c>
      <c r="R15" s="603">
        <f t="shared" ref="R15:R17" si="8">SUM(O15:Q15)</f>
        <v>19999.37</v>
      </c>
      <c r="S15" s="780">
        <v>20000</v>
      </c>
      <c r="T15" s="606">
        <v>14893</v>
      </c>
      <c r="U15" s="606">
        <f t="shared" ref="U15:U17" si="9">ROUNDUP((T15*0.4%)+0,0)</f>
        <v>60</v>
      </c>
      <c r="V15" s="606">
        <f t="shared" ref="V15:V17" si="10">(T15+U15)*7%</f>
        <v>1046.71</v>
      </c>
      <c r="W15" s="607">
        <f t="shared" ref="W15:W17" si="11">SUM(T15:V15)</f>
        <v>15999.71</v>
      </c>
      <c r="X15" s="748">
        <v>16000</v>
      </c>
    </row>
    <row r="16" spans="1:24" s="7" customFormat="1" ht="52.5" customHeight="1" thickBot="1">
      <c r="A16" s="1079"/>
      <c r="B16" s="618" t="s">
        <v>55</v>
      </c>
      <c r="C16" s="619">
        <v>20012</v>
      </c>
      <c r="D16" s="620">
        <f t="shared" si="0"/>
        <v>81</v>
      </c>
      <c r="E16" s="620">
        <f t="shared" si="1"/>
        <v>1406.5100000000002</v>
      </c>
      <c r="F16" s="621">
        <f t="shared" si="2"/>
        <v>21499.510000000002</v>
      </c>
      <c r="G16" s="784">
        <v>21500</v>
      </c>
      <c r="H16" s="620">
        <v>16289</v>
      </c>
      <c r="I16" s="620">
        <f t="shared" si="3"/>
        <v>66</v>
      </c>
      <c r="J16" s="620">
        <f t="shared" si="4"/>
        <v>1144.8500000000001</v>
      </c>
      <c r="K16" s="621">
        <f t="shared" si="5"/>
        <v>17499.849999999999</v>
      </c>
      <c r="L16" s="784">
        <v>17500</v>
      </c>
      <c r="M16" s="1028"/>
      <c r="N16" s="511" t="s">
        <v>1</v>
      </c>
      <c r="O16" s="605">
        <v>19547</v>
      </c>
      <c r="P16" s="602">
        <f t="shared" si="6"/>
        <v>79</v>
      </c>
      <c r="Q16" s="602">
        <f t="shared" si="7"/>
        <v>1373.8200000000002</v>
      </c>
      <c r="R16" s="603">
        <f t="shared" si="8"/>
        <v>20999.82</v>
      </c>
      <c r="S16" s="780">
        <v>21000</v>
      </c>
      <c r="T16" s="602">
        <v>15823</v>
      </c>
      <c r="U16" s="602">
        <f t="shared" si="9"/>
        <v>64</v>
      </c>
      <c r="V16" s="602">
        <f t="shared" si="10"/>
        <v>1112.0900000000001</v>
      </c>
      <c r="W16" s="603">
        <f t="shared" si="11"/>
        <v>16999.09</v>
      </c>
      <c r="X16" s="749">
        <v>17000</v>
      </c>
    </row>
    <row r="17" spans="1:24" s="7" customFormat="1" ht="52.5" customHeight="1" thickBot="1">
      <c r="A17" s="624"/>
      <c r="B17" s="625"/>
      <c r="C17" s="626"/>
      <c r="D17" s="627"/>
      <c r="E17" s="627"/>
      <c r="F17" s="628"/>
      <c r="G17" s="629"/>
      <c r="H17" s="627"/>
      <c r="I17" s="627"/>
      <c r="J17" s="627"/>
      <c r="K17" s="628"/>
      <c r="L17" s="629"/>
      <c r="M17" s="1029"/>
      <c r="N17" s="651" t="s">
        <v>38</v>
      </c>
      <c r="O17" s="605">
        <v>20478</v>
      </c>
      <c r="P17" s="602">
        <f t="shared" si="6"/>
        <v>82</v>
      </c>
      <c r="Q17" s="602">
        <f t="shared" si="7"/>
        <v>1439.2</v>
      </c>
      <c r="R17" s="603">
        <f t="shared" si="8"/>
        <v>21999.200000000001</v>
      </c>
      <c r="S17" s="780">
        <v>22000</v>
      </c>
      <c r="T17" s="602">
        <v>16754</v>
      </c>
      <c r="U17" s="602">
        <f t="shared" si="9"/>
        <v>68</v>
      </c>
      <c r="V17" s="602">
        <f t="shared" si="10"/>
        <v>1177.5400000000002</v>
      </c>
      <c r="W17" s="603">
        <f t="shared" si="11"/>
        <v>17999.54</v>
      </c>
      <c r="X17" s="749">
        <v>18000</v>
      </c>
    </row>
    <row r="18" spans="1:24" s="7" customFormat="1" ht="45" customHeight="1" thickBot="1">
      <c r="A18" s="1077" t="s">
        <v>383</v>
      </c>
      <c r="B18" s="1080" t="s">
        <v>520</v>
      </c>
      <c r="C18" s="1083" t="s">
        <v>3</v>
      </c>
      <c r="D18" s="1084"/>
      <c r="E18" s="1084"/>
      <c r="F18" s="1084"/>
      <c r="G18" s="1084"/>
      <c r="H18" s="1084"/>
      <c r="I18" s="1084"/>
      <c r="J18" s="1084"/>
      <c r="K18" s="1084"/>
      <c r="L18" s="1085"/>
      <c r="M18" s="574"/>
      <c r="N18" s="574"/>
      <c r="O18" s="574"/>
      <c r="P18" s="574"/>
      <c r="Q18" s="574"/>
      <c r="R18" s="574"/>
      <c r="S18" s="574"/>
      <c r="T18" s="574"/>
      <c r="U18" s="574"/>
      <c r="V18" s="574"/>
      <c r="W18" s="574"/>
      <c r="X18" s="574"/>
    </row>
    <row r="19" spans="1:24" s="7" customFormat="1" ht="53.25" customHeight="1" thickBot="1">
      <c r="A19" s="1078"/>
      <c r="B19" s="1081"/>
      <c r="C19" s="1083" t="s">
        <v>389</v>
      </c>
      <c r="D19" s="1084"/>
      <c r="E19" s="1084"/>
      <c r="F19" s="1084"/>
      <c r="G19" s="1085"/>
      <c r="H19" s="1083" t="s">
        <v>390</v>
      </c>
      <c r="I19" s="1084"/>
      <c r="J19" s="1084"/>
      <c r="K19" s="1084"/>
      <c r="L19" s="1085"/>
      <c r="M19" s="1027" t="s">
        <v>383</v>
      </c>
      <c r="N19" s="1030" t="s">
        <v>519</v>
      </c>
      <c r="O19" s="1060" t="s">
        <v>3</v>
      </c>
      <c r="P19" s="1061"/>
      <c r="Q19" s="1061"/>
      <c r="R19" s="1061"/>
      <c r="S19" s="1061"/>
      <c r="T19" s="1061"/>
      <c r="U19" s="1061"/>
      <c r="V19" s="1061"/>
      <c r="W19" s="1061"/>
      <c r="X19" s="1062"/>
    </row>
    <row r="20" spans="1:24" s="7" customFormat="1" ht="60.75" customHeight="1" thickBot="1">
      <c r="A20" s="1078"/>
      <c r="B20" s="1082"/>
      <c r="C20" s="631" t="s">
        <v>0</v>
      </c>
      <c r="D20" s="632" t="s">
        <v>34</v>
      </c>
      <c r="E20" s="631" t="s">
        <v>35</v>
      </c>
      <c r="F20" s="631" t="s">
        <v>28</v>
      </c>
      <c r="G20" s="631" t="s">
        <v>29</v>
      </c>
      <c r="H20" s="631" t="s">
        <v>0</v>
      </c>
      <c r="I20" s="632" t="s">
        <v>34</v>
      </c>
      <c r="J20" s="631" t="s">
        <v>35</v>
      </c>
      <c r="K20" s="631" t="s">
        <v>28</v>
      </c>
      <c r="L20" s="631" t="s">
        <v>29</v>
      </c>
      <c r="M20" s="1028"/>
      <c r="N20" s="1031"/>
      <c r="O20" s="1060" t="s">
        <v>389</v>
      </c>
      <c r="P20" s="1061"/>
      <c r="Q20" s="1061"/>
      <c r="R20" s="1061"/>
      <c r="S20" s="1062"/>
      <c r="T20" s="1060" t="s">
        <v>390</v>
      </c>
      <c r="U20" s="1061"/>
      <c r="V20" s="1061"/>
      <c r="W20" s="1061"/>
      <c r="X20" s="1062"/>
    </row>
    <row r="21" spans="1:24" s="7" customFormat="1" ht="60" customHeight="1" thickBot="1">
      <c r="A21" s="1078"/>
      <c r="B21" s="618" t="s">
        <v>45</v>
      </c>
      <c r="C21" s="633">
        <v>14428</v>
      </c>
      <c r="D21" s="620">
        <f t="shared" ref="D21:D22" si="12">ROUNDUP((C21*0.4%)+0,0)</f>
        <v>58</v>
      </c>
      <c r="E21" s="620">
        <f t="shared" ref="E21:E22" si="13">(C21+D21)*7%</f>
        <v>1014.0200000000001</v>
      </c>
      <c r="F21" s="621">
        <f t="shared" ref="F21:F22" si="14">SUM(C21:E21)</f>
        <v>15500.02</v>
      </c>
      <c r="G21" s="784">
        <v>15500</v>
      </c>
      <c r="H21" s="620">
        <v>14893</v>
      </c>
      <c r="I21" s="620">
        <f t="shared" ref="I21" si="15">ROUNDUP((H21*0.4%)+0,0)</f>
        <v>60</v>
      </c>
      <c r="J21" s="620">
        <f t="shared" ref="J21" si="16">(H21+I21)*7%</f>
        <v>1046.71</v>
      </c>
      <c r="K21" s="621">
        <f t="shared" ref="K21" si="17">SUM(H21:J21)</f>
        <v>15999.71</v>
      </c>
      <c r="L21" s="784">
        <v>16000</v>
      </c>
      <c r="M21" s="1028"/>
      <c r="N21" s="1032"/>
      <c r="O21" s="614" t="s">
        <v>0</v>
      </c>
      <c r="P21" s="615" t="s">
        <v>34</v>
      </c>
      <c r="Q21" s="614" t="s">
        <v>35</v>
      </c>
      <c r="R21" s="614" t="s">
        <v>28</v>
      </c>
      <c r="S21" s="614" t="s">
        <v>29</v>
      </c>
      <c r="T21" s="614" t="s">
        <v>0</v>
      </c>
      <c r="U21" s="615" t="s">
        <v>34</v>
      </c>
      <c r="V21" s="614" t="s">
        <v>35</v>
      </c>
      <c r="W21" s="614" t="s">
        <v>28</v>
      </c>
      <c r="X21" s="614" t="s">
        <v>29</v>
      </c>
    </row>
    <row r="22" spans="1:24" s="7" customFormat="1" ht="64.5" customHeight="1" thickBot="1">
      <c r="A22" s="1079"/>
      <c r="B22" s="618" t="s">
        <v>37</v>
      </c>
      <c r="C22" s="633">
        <v>14893</v>
      </c>
      <c r="D22" s="620">
        <f t="shared" si="12"/>
        <v>60</v>
      </c>
      <c r="E22" s="620">
        <f t="shared" si="13"/>
        <v>1046.71</v>
      </c>
      <c r="F22" s="621">
        <f t="shared" si="14"/>
        <v>15999.71</v>
      </c>
      <c r="G22" s="784">
        <v>16000</v>
      </c>
      <c r="H22" s="634"/>
      <c r="I22" s="634"/>
      <c r="J22" s="634"/>
      <c r="K22" s="634"/>
      <c r="L22" s="634"/>
      <c r="M22" s="1028"/>
      <c r="N22" s="511" t="s">
        <v>45</v>
      </c>
      <c r="O22" s="616">
        <v>13497</v>
      </c>
      <c r="P22" s="602">
        <f t="shared" ref="P22:P23" si="18">ROUNDUP((O22*0.4%)+0,0)</f>
        <v>54</v>
      </c>
      <c r="Q22" s="602">
        <f t="shared" ref="Q22:Q23" si="19">(O22+P22)*7%</f>
        <v>948.57</v>
      </c>
      <c r="R22" s="603">
        <f t="shared" ref="R22:R23" si="20">SUM(O22:Q22)</f>
        <v>14499.57</v>
      </c>
      <c r="S22" s="604">
        <v>14500</v>
      </c>
      <c r="T22" s="602">
        <v>14428</v>
      </c>
      <c r="U22" s="602">
        <f t="shared" ref="U22" si="21">ROUNDUP((T22*0.4%)+0,0)</f>
        <v>58</v>
      </c>
      <c r="V22" s="602">
        <f t="shared" ref="V22" si="22">(T22+U22)*7%</f>
        <v>1014.0200000000001</v>
      </c>
      <c r="W22" s="603">
        <f t="shared" ref="W22" si="23">SUM(T22:V22)</f>
        <v>15500.02</v>
      </c>
      <c r="X22" s="604">
        <v>15500</v>
      </c>
    </row>
    <row r="23" spans="1:24" s="10" customFormat="1" ht="60" customHeight="1" thickBot="1">
      <c r="A23" s="635"/>
      <c r="B23" s="635"/>
      <c r="C23" s="636"/>
      <c r="D23" s="636"/>
      <c r="E23" s="636"/>
      <c r="F23" s="636"/>
      <c r="G23" s="636"/>
      <c r="H23" s="636"/>
      <c r="I23" s="636"/>
      <c r="J23" s="636"/>
      <c r="K23" s="636"/>
      <c r="L23" s="636"/>
      <c r="M23" s="1029"/>
      <c r="N23" s="511" t="s">
        <v>37</v>
      </c>
      <c r="O23" s="616">
        <v>14428</v>
      </c>
      <c r="P23" s="602">
        <f t="shared" si="18"/>
        <v>58</v>
      </c>
      <c r="Q23" s="602">
        <f t="shared" si="19"/>
        <v>1014.0200000000001</v>
      </c>
      <c r="R23" s="603">
        <f t="shared" si="20"/>
        <v>15500.02</v>
      </c>
      <c r="S23" s="604">
        <v>15500</v>
      </c>
      <c r="T23" s="575"/>
      <c r="U23" s="575"/>
      <c r="V23" s="575"/>
      <c r="W23" s="575"/>
      <c r="X23" s="575"/>
    </row>
    <row r="24" spans="1:24" ht="34.5">
      <c r="A24" s="637" t="s">
        <v>392</v>
      </c>
      <c r="B24" s="638"/>
      <c r="C24" s="638"/>
      <c r="D24" s="638"/>
      <c r="E24" s="638"/>
      <c r="F24" s="638"/>
      <c r="G24" s="638"/>
      <c r="H24" s="638"/>
      <c r="I24" s="638"/>
      <c r="J24" s="638"/>
      <c r="K24" s="638"/>
      <c r="L24" s="638"/>
      <c r="M24" s="574"/>
      <c r="N24" s="574"/>
      <c r="O24" s="574"/>
      <c r="P24" s="574"/>
      <c r="Q24" s="574"/>
      <c r="R24" s="574"/>
      <c r="S24" s="574"/>
      <c r="T24" s="574"/>
      <c r="U24" s="574"/>
      <c r="V24" s="574"/>
      <c r="W24" s="574"/>
      <c r="X24" s="574"/>
    </row>
    <row r="25" spans="1:24" s="4" customFormat="1" ht="29.25" customHeight="1">
      <c r="A25" s="1059" t="s">
        <v>558</v>
      </c>
      <c r="B25" s="1059"/>
      <c r="C25" s="1059"/>
      <c r="D25" s="1059"/>
      <c r="E25" s="1059"/>
      <c r="F25" s="1059"/>
      <c r="G25" s="1059"/>
      <c r="H25" s="1059"/>
      <c r="I25" s="1059"/>
      <c r="J25" s="1059"/>
      <c r="K25" s="1059"/>
      <c r="L25" s="1059"/>
      <c r="M25" s="576" t="s">
        <v>392</v>
      </c>
      <c r="N25" s="577"/>
      <c r="O25" s="577"/>
      <c r="P25" s="577"/>
      <c r="Q25" s="577"/>
      <c r="R25" s="577"/>
      <c r="S25" s="577"/>
      <c r="T25" s="577"/>
      <c r="U25" s="577"/>
      <c r="V25" s="577"/>
      <c r="W25" s="577"/>
      <c r="X25" s="577"/>
    </row>
    <row r="26" spans="1:24" s="4" customFormat="1" ht="30.75" customHeight="1">
      <c r="A26" s="639" t="s">
        <v>51</v>
      </c>
      <c r="B26" s="640"/>
      <c r="C26" s="640"/>
      <c r="D26" s="640"/>
      <c r="E26" s="640"/>
      <c r="F26" s="640"/>
      <c r="G26" s="640"/>
      <c r="H26" s="640"/>
      <c r="I26" s="640"/>
      <c r="J26" s="640"/>
      <c r="K26" s="640"/>
      <c r="L26" s="640"/>
      <c r="M26" s="1050" t="s">
        <v>560</v>
      </c>
      <c r="N26" s="1050"/>
      <c r="O26" s="1050"/>
      <c r="P26" s="1050"/>
      <c r="Q26" s="1050"/>
      <c r="R26" s="1050"/>
      <c r="S26" s="1050"/>
      <c r="T26" s="1050"/>
      <c r="U26" s="1050"/>
      <c r="V26" s="1050"/>
      <c r="W26" s="1050"/>
      <c r="X26" s="1050"/>
    </row>
    <row r="27" spans="1:24" ht="30.75" customHeight="1">
      <c r="A27" s="639" t="s">
        <v>36</v>
      </c>
      <c r="B27" s="641"/>
      <c r="C27" s="640"/>
      <c r="D27" s="640"/>
      <c r="E27" s="640"/>
      <c r="F27" s="640"/>
      <c r="G27" s="640"/>
      <c r="H27" s="640"/>
      <c r="I27" s="640"/>
      <c r="J27" s="640"/>
      <c r="K27" s="640"/>
      <c r="L27" s="640"/>
      <c r="M27" s="578" t="s">
        <v>51</v>
      </c>
      <c r="N27" s="579"/>
      <c r="O27" s="579"/>
      <c r="P27" s="579"/>
      <c r="Q27" s="579"/>
      <c r="R27" s="579"/>
      <c r="S27" s="579"/>
      <c r="T27" s="579"/>
      <c r="U27" s="579"/>
      <c r="V27" s="579"/>
      <c r="W27" s="579"/>
      <c r="X27" s="579"/>
    </row>
    <row r="28" spans="1:24" ht="30.75" customHeight="1">
      <c r="A28" s="639" t="s">
        <v>508</v>
      </c>
      <c r="B28" s="637"/>
      <c r="C28" s="642"/>
      <c r="D28" s="642"/>
      <c r="E28" s="642"/>
      <c r="F28" s="642"/>
      <c r="G28" s="642"/>
      <c r="H28" s="642"/>
      <c r="I28" s="642"/>
      <c r="J28" s="642"/>
      <c r="K28" s="642"/>
      <c r="L28" s="642"/>
      <c r="M28" s="576" t="s">
        <v>36</v>
      </c>
      <c r="N28" s="581"/>
      <c r="O28" s="579"/>
      <c r="P28" s="579"/>
      <c r="Q28" s="579"/>
      <c r="R28" s="579"/>
      <c r="S28" s="579"/>
      <c r="T28" s="579"/>
      <c r="U28" s="579"/>
      <c r="V28" s="579"/>
      <c r="W28" s="579"/>
      <c r="X28" s="579"/>
    </row>
    <row r="29" spans="1:24" s="3" customFormat="1" ht="30.75" customHeight="1">
      <c r="A29" s="639" t="s">
        <v>422</v>
      </c>
      <c r="B29" s="639"/>
      <c r="C29" s="638"/>
      <c r="D29" s="638"/>
      <c r="E29" s="638"/>
      <c r="F29" s="638"/>
      <c r="G29" s="638"/>
      <c r="H29" s="638"/>
      <c r="I29" s="638"/>
      <c r="J29" s="638"/>
      <c r="K29" s="638"/>
      <c r="L29" s="638"/>
      <c r="M29" s="576" t="s">
        <v>508</v>
      </c>
      <c r="N29" s="576"/>
      <c r="O29" s="580"/>
      <c r="P29" s="580"/>
      <c r="Q29" s="580"/>
      <c r="R29" s="580"/>
      <c r="S29" s="580"/>
      <c r="T29" s="580"/>
      <c r="U29" s="580"/>
      <c r="V29" s="580"/>
      <c r="W29" s="580"/>
      <c r="X29" s="580"/>
    </row>
    <row r="30" spans="1:24" s="3" customFormat="1" ht="30.75" customHeight="1">
      <c r="A30" s="639" t="s">
        <v>31</v>
      </c>
      <c r="B30" s="643"/>
      <c r="C30" s="643"/>
      <c r="D30" s="643"/>
      <c r="E30" s="643"/>
      <c r="F30" s="643"/>
      <c r="G30" s="643"/>
      <c r="H30" s="644"/>
      <c r="I30" s="644"/>
      <c r="J30" s="644"/>
      <c r="K30" s="644"/>
      <c r="L30" s="644"/>
      <c r="M30" s="578" t="s">
        <v>422</v>
      </c>
      <c r="N30" s="578"/>
      <c r="O30" s="577"/>
      <c r="P30" s="577"/>
      <c r="Q30" s="577"/>
      <c r="R30" s="577"/>
      <c r="S30" s="577"/>
      <c r="T30" s="577"/>
      <c r="U30" s="577"/>
      <c r="V30" s="577"/>
      <c r="W30" s="577"/>
      <c r="X30" s="577"/>
    </row>
    <row r="31" spans="1:24" s="3" customFormat="1" ht="30.75" customHeight="1">
      <c r="A31" s="639" t="s">
        <v>32</v>
      </c>
      <c r="B31" s="643"/>
      <c r="C31" s="643"/>
      <c r="D31" s="643"/>
      <c r="E31" s="643"/>
      <c r="F31" s="643"/>
      <c r="G31" s="643"/>
      <c r="H31" s="644"/>
      <c r="I31" s="644"/>
      <c r="J31" s="644"/>
      <c r="K31" s="644"/>
      <c r="L31" s="644"/>
      <c r="M31" s="578" t="s">
        <v>31</v>
      </c>
      <c r="N31" s="582"/>
      <c r="O31" s="582"/>
      <c r="P31" s="582"/>
      <c r="Q31" s="582"/>
      <c r="R31" s="582"/>
      <c r="S31" s="582"/>
      <c r="T31" s="583"/>
      <c r="U31" s="583"/>
      <c r="V31" s="583"/>
      <c r="W31" s="583"/>
      <c r="X31" s="583"/>
    </row>
    <row r="32" spans="1:24" s="3" customFormat="1" ht="30.75" customHeight="1">
      <c r="A32" s="639" t="s">
        <v>46</v>
      </c>
      <c r="B32" s="643"/>
      <c r="C32" s="643"/>
      <c r="D32" s="643"/>
      <c r="E32" s="643"/>
      <c r="F32" s="643"/>
      <c r="G32" s="643"/>
      <c r="H32" s="644"/>
      <c r="I32" s="644"/>
      <c r="J32" s="644"/>
      <c r="K32" s="644"/>
      <c r="L32" s="644"/>
      <c r="M32" s="578" t="s">
        <v>32</v>
      </c>
      <c r="N32" s="582"/>
      <c r="O32" s="582"/>
      <c r="P32" s="582"/>
      <c r="Q32" s="582"/>
      <c r="R32" s="582"/>
      <c r="S32" s="582"/>
      <c r="T32" s="583"/>
      <c r="U32" s="583"/>
      <c r="V32" s="583"/>
      <c r="W32" s="583"/>
      <c r="X32" s="583"/>
    </row>
    <row r="33" spans="1:24" s="3" customFormat="1" ht="30.75" customHeight="1">
      <c r="A33" s="639" t="s">
        <v>33</v>
      </c>
      <c r="B33" s="643"/>
      <c r="C33" s="643"/>
      <c r="D33" s="643"/>
      <c r="E33" s="643"/>
      <c r="F33" s="643"/>
      <c r="G33" s="643"/>
      <c r="H33" s="644"/>
      <c r="I33" s="644"/>
      <c r="J33" s="644"/>
      <c r="K33" s="644"/>
      <c r="L33" s="644"/>
      <c r="M33" s="578" t="s">
        <v>46</v>
      </c>
      <c r="N33" s="582"/>
      <c r="O33" s="582"/>
      <c r="P33" s="582"/>
      <c r="Q33" s="582"/>
      <c r="R33" s="582"/>
      <c r="S33" s="582"/>
      <c r="T33" s="583"/>
      <c r="U33" s="583"/>
      <c r="V33" s="583"/>
      <c r="W33" s="583"/>
      <c r="X33" s="583"/>
    </row>
    <row r="34" spans="1:24" ht="30.75" customHeight="1">
      <c r="A34" s="645" t="s">
        <v>559</v>
      </c>
      <c r="B34" s="643"/>
      <c r="C34" s="643"/>
      <c r="D34" s="643"/>
      <c r="E34" s="643"/>
      <c r="F34" s="643"/>
      <c r="G34" s="643"/>
      <c r="H34" s="644"/>
      <c r="I34" s="644"/>
      <c r="J34" s="644"/>
      <c r="K34" s="644"/>
      <c r="L34" s="644"/>
      <c r="M34" s="578" t="s">
        <v>33</v>
      </c>
      <c r="N34" s="582"/>
      <c r="O34" s="582"/>
      <c r="P34" s="582"/>
      <c r="Q34" s="582"/>
      <c r="R34" s="582"/>
      <c r="S34" s="582"/>
      <c r="T34" s="583"/>
      <c r="U34" s="583"/>
      <c r="V34" s="583"/>
      <c r="W34" s="583"/>
      <c r="X34" s="583"/>
    </row>
    <row r="35" spans="1:24" ht="30.75" customHeight="1">
      <c r="A35" s="639" t="s">
        <v>528</v>
      </c>
      <c r="B35" s="646"/>
      <c r="C35" s="638"/>
      <c r="D35" s="638"/>
      <c r="E35" s="638"/>
      <c r="F35" s="638"/>
      <c r="G35" s="638"/>
      <c r="H35" s="646"/>
      <c r="I35" s="646"/>
      <c r="J35" s="646"/>
      <c r="K35" s="646"/>
      <c r="L35" s="646"/>
      <c r="M35" s="584" t="s">
        <v>559</v>
      </c>
      <c r="N35" s="582"/>
      <c r="O35" s="582"/>
      <c r="P35" s="582"/>
      <c r="Q35" s="582"/>
      <c r="R35" s="582"/>
      <c r="S35" s="582"/>
      <c r="T35" s="583"/>
      <c r="U35" s="583"/>
      <c r="V35" s="583"/>
      <c r="W35" s="583"/>
      <c r="X35" s="583"/>
    </row>
    <row r="36" spans="1:24" s="9" customFormat="1" ht="28.5">
      <c r="A36" s="636"/>
      <c r="B36" s="646"/>
      <c r="C36" s="638"/>
      <c r="D36" s="638"/>
      <c r="E36" s="638"/>
      <c r="F36" s="638"/>
      <c r="G36" s="638"/>
      <c r="H36" s="646"/>
      <c r="I36" s="646"/>
      <c r="J36" s="646"/>
      <c r="K36" s="646"/>
      <c r="L36" s="647"/>
      <c r="M36" s="578" t="s">
        <v>528</v>
      </c>
      <c r="N36" s="585"/>
      <c r="O36" s="577"/>
      <c r="P36" s="577"/>
      <c r="Q36" s="577"/>
      <c r="R36" s="577"/>
      <c r="S36" s="577"/>
      <c r="T36" s="585"/>
      <c r="U36" s="585"/>
      <c r="V36" s="585"/>
      <c r="W36" s="585"/>
      <c r="X36" s="585"/>
    </row>
    <row r="37" spans="1:24" ht="43.5" customHeight="1">
      <c r="A37" s="656"/>
      <c r="B37" s="656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656"/>
      <c r="N37" s="657"/>
      <c r="O37" s="658"/>
      <c r="P37" s="658"/>
      <c r="Q37" s="658"/>
      <c r="R37" s="658"/>
      <c r="S37" s="658"/>
      <c r="T37" s="657"/>
      <c r="U37" s="657"/>
      <c r="V37" s="657"/>
      <c r="W37" s="657"/>
      <c r="X37" s="659"/>
    </row>
    <row r="38" spans="1:24" ht="47.25" customHeight="1">
      <c r="M38"/>
      <c r="N38"/>
      <c r="O38"/>
      <c r="P38"/>
      <c r="Q38"/>
      <c r="R38"/>
      <c r="S38"/>
      <c r="T38"/>
      <c r="U38"/>
      <c r="V38"/>
      <c r="W38"/>
      <c r="X38"/>
    </row>
    <row r="39" spans="1:24" ht="22.5">
      <c r="A39" s="191"/>
      <c r="B39" s="184"/>
      <c r="C39" s="185"/>
      <c r="D39" s="185"/>
      <c r="E39" s="185"/>
      <c r="F39" s="185"/>
      <c r="G39" s="185"/>
      <c r="H39" s="185"/>
      <c r="I39" s="185"/>
      <c r="J39" s="185"/>
      <c r="K39" s="185"/>
      <c r="L39" s="186"/>
      <c r="M39"/>
      <c r="N39"/>
      <c r="O39"/>
      <c r="P39"/>
      <c r="Q39"/>
      <c r="R39"/>
      <c r="S39"/>
      <c r="T39"/>
      <c r="U39"/>
      <c r="V39"/>
      <c r="W39"/>
      <c r="X39"/>
    </row>
    <row r="40" spans="1:24" ht="27">
      <c r="A40" s="495" t="s">
        <v>507</v>
      </c>
      <c r="B40" s="189"/>
      <c r="C40" s="188"/>
      <c r="D40" s="188"/>
      <c r="E40" s="188"/>
      <c r="F40" s="188"/>
      <c r="G40" s="188"/>
      <c r="H40" s="188"/>
      <c r="I40" s="188"/>
      <c r="J40" s="188"/>
      <c r="M40"/>
      <c r="N40"/>
      <c r="O40"/>
      <c r="P40"/>
      <c r="Q40"/>
      <c r="R40"/>
      <c r="S40"/>
      <c r="T40"/>
      <c r="U40"/>
      <c r="V40"/>
      <c r="W40"/>
      <c r="X40"/>
    </row>
    <row r="41" spans="1:24">
      <c r="A41" s="184"/>
      <c r="B41" s="184"/>
      <c r="C41" s="185"/>
      <c r="D41" s="185"/>
      <c r="E41" s="185"/>
      <c r="F41" s="185"/>
      <c r="G41" s="185"/>
      <c r="H41" s="185"/>
      <c r="I41" s="185"/>
      <c r="J41" s="185"/>
      <c r="M41"/>
      <c r="N41"/>
      <c r="O41"/>
      <c r="P41"/>
      <c r="Q41"/>
      <c r="R41"/>
      <c r="S41"/>
      <c r="T41"/>
      <c r="U41"/>
      <c r="V41"/>
      <c r="W41"/>
      <c r="X41"/>
    </row>
    <row r="42" spans="1:24" ht="36" customHeight="1">
      <c r="A42" s="184"/>
      <c r="B42" s="184"/>
      <c r="C42" s="185"/>
      <c r="D42" s="185"/>
      <c r="E42" s="185"/>
      <c r="F42" s="185"/>
      <c r="G42" s="185"/>
      <c r="H42" s="185"/>
      <c r="I42" s="185"/>
      <c r="J42" s="185"/>
      <c r="K42" s="185"/>
      <c r="L42" s="186"/>
      <c r="M42"/>
      <c r="N42"/>
      <c r="O42"/>
      <c r="P42"/>
      <c r="Q42"/>
      <c r="R42"/>
      <c r="S42"/>
      <c r="T42"/>
      <c r="U42"/>
      <c r="V42"/>
      <c r="W42"/>
      <c r="X42"/>
    </row>
    <row r="43" spans="1:24" ht="27.75" customHeight="1">
      <c r="A43" s="1058" t="s">
        <v>529</v>
      </c>
      <c r="B43" s="1058"/>
      <c r="C43" s="654"/>
      <c r="D43" s="654"/>
      <c r="E43" s="654"/>
      <c r="F43" s="654"/>
      <c r="G43" s="655"/>
      <c r="H43" s="655"/>
      <c r="I43" s="655"/>
      <c r="J43" s="655"/>
      <c r="K43" s="655"/>
      <c r="L43" s="655"/>
      <c r="M43"/>
      <c r="N43"/>
      <c r="O43"/>
      <c r="P43"/>
      <c r="Q43"/>
      <c r="R43"/>
      <c r="S43"/>
      <c r="T43"/>
      <c r="U43"/>
      <c r="V43"/>
      <c r="W43"/>
      <c r="X43"/>
    </row>
    <row r="44" spans="1:24" ht="34.5">
      <c r="A44" s="187"/>
      <c r="B44" s="187"/>
      <c r="C44" s="187"/>
      <c r="D44" s="187"/>
      <c r="E44" s="187"/>
      <c r="F44" s="187"/>
      <c r="G44" s="187"/>
      <c r="H44" s="187"/>
      <c r="I44" s="187"/>
      <c r="J44" s="187"/>
      <c r="K44" s="187"/>
      <c r="L44" s="187"/>
      <c r="M44"/>
      <c r="N44"/>
      <c r="O44"/>
      <c r="P44"/>
      <c r="Q44"/>
      <c r="R44"/>
      <c r="S44"/>
      <c r="T44"/>
      <c r="U44"/>
      <c r="V44"/>
      <c r="W44"/>
      <c r="X44"/>
    </row>
    <row r="45" spans="1:24" ht="34.5">
      <c r="A45" s="187"/>
      <c r="B45" s="187"/>
      <c r="C45" s="187"/>
      <c r="D45" s="187"/>
      <c r="E45" s="187"/>
      <c r="F45" s="187"/>
      <c r="G45" s="187"/>
      <c r="H45" s="187"/>
      <c r="I45" s="187"/>
      <c r="J45" s="187"/>
      <c r="K45" s="187"/>
      <c r="L45" s="187"/>
      <c r="M45"/>
      <c r="N45"/>
      <c r="O45"/>
      <c r="P45"/>
      <c r="Q45"/>
      <c r="R45"/>
      <c r="S45"/>
      <c r="T45"/>
      <c r="U45"/>
      <c r="V45"/>
      <c r="W45"/>
      <c r="X45"/>
    </row>
    <row r="46" spans="1:24" ht="22.5">
      <c r="A46" s="298"/>
      <c r="B46" s="189"/>
      <c r="C46" s="188"/>
      <c r="D46" s="188"/>
      <c r="E46" s="188"/>
      <c r="F46" s="188"/>
      <c r="G46" s="188"/>
      <c r="H46" s="188"/>
      <c r="I46" s="188"/>
      <c r="J46" s="188"/>
      <c r="K46" s="188"/>
      <c r="L46" s="188"/>
      <c r="M46"/>
      <c r="N46"/>
      <c r="O46"/>
      <c r="P46"/>
      <c r="Q46"/>
      <c r="R46"/>
      <c r="S46"/>
      <c r="T46"/>
      <c r="U46"/>
      <c r="V46"/>
      <c r="W46"/>
      <c r="X46"/>
    </row>
    <row r="47" spans="1:24" ht="22.5">
      <c r="A47" s="298"/>
      <c r="B47" s="189"/>
      <c r="C47" s="188"/>
      <c r="D47" s="188"/>
      <c r="E47" s="188"/>
      <c r="F47" s="188"/>
      <c r="G47" s="188"/>
      <c r="H47" s="188"/>
      <c r="I47" s="188"/>
      <c r="J47" s="188"/>
      <c r="K47" s="188"/>
      <c r="L47" s="188"/>
      <c r="M47"/>
      <c r="N47"/>
      <c r="O47"/>
      <c r="P47"/>
      <c r="Q47"/>
      <c r="R47"/>
      <c r="S47"/>
      <c r="T47"/>
      <c r="U47"/>
      <c r="V47"/>
      <c r="W47"/>
      <c r="X47"/>
    </row>
    <row r="48" spans="1:24">
      <c r="A48" s="189"/>
      <c r="B48" s="189"/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/>
      <c r="N48"/>
      <c r="O48"/>
      <c r="P48"/>
      <c r="Q48"/>
      <c r="R48"/>
      <c r="S48"/>
      <c r="T48"/>
      <c r="U48"/>
      <c r="V48"/>
      <c r="W48"/>
      <c r="X48"/>
    </row>
    <row r="49" spans="1:24">
      <c r="A49" s="189"/>
      <c r="B49" s="189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/>
      <c r="N49"/>
      <c r="O49"/>
      <c r="P49"/>
      <c r="Q49"/>
      <c r="R49"/>
      <c r="S49"/>
      <c r="T49"/>
      <c r="U49"/>
      <c r="V49"/>
      <c r="W49"/>
      <c r="X49"/>
    </row>
    <row r="50" spans="1:24">
      <c r="A50" s="189"/>
      <c r="B50" s="189"/>
      <c r="C50" s="188"/>
      <c r="D50" s="188"/>
      <c r="E50" s="188"/>
      <c r="F50" s="188"/>
      <c r="G50" s="188"/>
      <c r="H50" s="188"/>
      <c r="I50" s="188"/>
      <c r="J50" s="188"/>
      <c r="K50" s="188"/>
      <c r="L50" s="188"/>
      <c r="M50"/>
      <c r="N50"/>
      <c r="O50"/>
      <c r="P50"/>
      <c r="Q50"/>
      <c r="R50"/>
      <c r="S50"/>
      <c r="T50"/>
      <c r="U50"/>
      <c r="V50"/>
      <c r="W50"/>
      <c r="X50"/>
    </row>
    <row r="51" spans="1:24">
      <c r="A51" s="189"/>
      <c r="B51" s="189"/>
      <c r="C51" s="188"/>
      <c r="D51" s="188"/>
      <c r="E51" s="188"/>
      <c r="F51" s="188"/>
      <c r="G51" s="188"/>
      <c r="H51" s="188"/>
      <c r="I51" s="188"/>
      <c r="J51" s="188"/>
      <c r="K51" s="188"/>
      <c r="L51" s="188"/>
      <c r="M51"/>
      <c r="N51"/>
      <c r="O51"/>
      <c r="P51"/>
      <c r="Q51"/>
      <c r="R51"/>
      <c r="S51"/>
      <c r="T51"/>
      <c r="U51"/>
      <c r="V51"/>
      <c r="W51"/>
      <c r="X51"/>
    </row>
    <row r="52" spans="1:24">
      <c r="A52" s="189"/>
      <c r="B52" s="189"/>
      <c r="C52" s="188"/>
      <c r="D52" s="188"/>
      <c r="E52" s="188"/>
      <c r="F52" s="188"/>
      <c r="G52" s="188"/>
      <c r="H52" s="188"/>
      <c r="I52" s="188"/>
      <c r="J52" s="188"/>
      <c r="K52" s="188"/>
      <c r="L52" s="188"/>
      <c r="M52"/>
      <c r="N52"/>
      <c r="O52"/>
      <c r="P52"/>
      <c r="Q52"/>
      <c r="R52"/>
      <c r="S52"/>
      <c r="T52"/>
      <c r="U52"/>
      <c r="V52"/>
      <c r="W52"/>
      <c r="X52"/>
    </row>
    <row r="53" spans="1:24">
      <c r="A53" s="189"/>
      <c r="B53" s="189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/>
      <c r="N53"/>
      <c r="O53"/>
      <c r="P53"/>
      <c r="Q53"/>
      <c r="R53"/>
      <c r="S53"/>
      <c r="T53"/>
      <c r="U53"/>
      <c r="V53"/>
      <c r="W53"/>
      <c r="X53"/>
    </row>
    <row r="54" spans="1:24">
      <c r="A54" s="189"/>
      <c r="B54" s="189"/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/>
      <c r="N54"/>
      <c r="O54"/>
      <c r="P54"/>
      <c r="Q54"/>
      <c r="R54"/>
      <c r="S54"/>
      <c r="T54"/>
      <c r="U54"/>
      <c r="V54"/>
      <c r="W54"/>
      <c r="X54"/>
    </row>
    <row r="55" spans="1:24">
      <c r="A55" s="189"/>
      <c r="B55" s="189"/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/>
      <c r="N55"/>
      <c r="O55"/>
      <c r="P55"/>
      <c r="Q55"/>
      <c r="R55"/>
      <c r="S55"/>
      <c r="T55"/>
      <c r="U55"/>
      <c r="V55"/>
      <c r="W55"/>
      <c r="X55"/>
    </row>
    <row r="56" spans="1:24">
      <c r="A56" s="189"/>
      <c r="B56" s="189"/>
      <c r="C56" s="188"/>
      <c r="D56" s="188"/>
      <c r="E56" s="188"/>
      <c r="F56" s="188"/>
      <c r="G56" s="188"/>
      <c r="H56" s="188"/>
      <c r="I56" s="188"/>
      <c r="J56" s="188"/>
      <c r="K56" s="188"/>
      <c r="L56" s="188"/>
      <c r="M56"/>
      <c r="N56"/>
      <c r="O56"/>
      <c r="P56"/>
      <c r="Q56"/>
      <c r="R56"/>
      <c r="S56"/>
      <c r="T56"/>
      <c r="U56"/>
      <c r="V56"/>
      <c r="W56"/>
      <c r="X56"/>
    </row>
    <row r="57" spans="1:24">
      <c r="A57" s="189"/>
      <c r="B57" s="189"/>
      <c r="C57" s="188"/>
      <c r="D57" s="188"/>
      <c r="E57" s="188"/>
      <c r="F57" s="188"/>
      <c r="G57" s="188"/>
      <c r="H57" s="188"/>
      <c r="I57" s="188"/>
      <c r="J57" s="188"/>
      <c r="K57" s="188"/>
      <c r="L57" s="188"/>
      <c r="M57"/>
      <c r="N57"/>
      <c r="O57"/>
      <c r="P57"/>
      <c r="Q57"/>
      <c r="R57"/>
      <c r="S57"/>
      <c r="T57"/>
      <c r="U57"/>
      <c r="V57"/>
      <c r="W57"/>
      <c r="X57"/>
    </row>
    <row r="58" spans="1:24">
      <c r="A58" s="189"/>
      <c r="B58" s="189"/>
      <c r="C58" s="188"/>
      <c r="D58" s="188"/>
      <c r="E58" s="188"/>
      <c r="F58" s="188"/>
      <c r="G58" s="188"/>
      <c r="H58" s="188"/>
      <c r="I58" s="188"/>
      <c r="J58" s="188"/>
      <c r="K58" s="188"/>
      <c r="L58" s="188"/>
      <c r="M58"/>
      <c r="N58"/>
      <c r="O58"/>
      <c r="P58"/>
      <c r="Q58"/>
      <c r="R58"/>
      <c r="S58"/>
      <c r="T58"/>
      <c r="U58"/>
      <c r="V58"/>
      <c r="W58"/>
      <c r="X58"/>
    </row>
    <row r="59" spans="1:24">
      <c r="A59" s="189"/>
      <c r="B59" s="189"/>
      <c r="C59" s="188"/>
      <c r="D59" s="188"/>
      <c r="E59" s="188"/>
      <c r="F59" s="188"/>
      <c r="G59" s="188"/>
      <c r="H59" s="188"/>
      <c r="I59" s="188"/>
      <c r="J59" s="188"/>
      <c r="K59" s="188"/>
      <c r="L59" s="188"/>
      <c r="M59"/>
      <c r="N59"/>
      <c r="O59"/>
      <c r="P59"/>
      <c r="Q59"/>
      <c r="R59"/>
      <c r="S59"/>
      <c r="T59"/>
      <c r="U59"/>
      <c r="V59"/>
      <c r="W59"/>
      <c r="X59"/>
    </row>
    <row r="60" spans="1:24">
      <c r="A60" s="189"/>
      <c r="B60" s="189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/>
      <c r="N60"/>
      <c r="O60"/>
      <c r="P60"/>
      <c r="Q60"/>
      <c r="R60"/>
      <c r="S60"/>
      <c r="T60"/>
      <c r="U60"/>
      <c r="V60"/>
      <c r="W60"/>
      <c r="X60"/>
    </row>
    <row r="61" spans="1:24">
      <c r="A61" s="189"/>
      <c r="B61" s="189"/>
      <c r="C61" s="188"/>
      <c r="D61" s="188"/>
      <c r="E61" s="188"/>
      <c r="F61" s="188"/>
      <c r="G61" s="188"/>
      <c r="H61" s="188"/>
      <c r="I61" s="188"/>
      <c r="J61" s="188"/>
      <c r="K61" s="188"/>
      <c r="L61" s="188"/>
      <c r="M61"/>
      <c r="N61"/>
      <c r="O61"/>
      <c r="P61"/>
      <c r="Q61"/>
      <c r="R61"/>
      <c r="S61"/>
      <c r="T61"/>
      <c r="U61"/>
      <c r="V61"/>
      <c r="W61"/>
      <c r="X61"/>
    </row>
    <row r="62" spans="1:24">
      <c r="A62" s="189"/>
      <c r="B62" s="189"/>
      <c r="C62" s="188"/>
      <c r="D62" s="188"/>
      <c r="E62" s="188"/>
      <c r="F62" s="188"/>
      <c r="G62" s="188"/>
      <c r="H62" s="188"/>
      <c r="I62" s="188"/>
      <c r="J62" s="188"/>
      <c r="K62" s="188"/>
      <c r="L62" s="188"/>
      <c r="M62"/>
      <c r="N62"/>
      <c r="O62"/>
      <c r="P62"/>
      <c r="Q62"/>
      <c r="R62"/>
      <c r="S62"/>
      <c r="T62"/>
      <c r="U62"/>
      <c r="V62"/>
      <c r="W62"/>
      <c r="X62"/>
    </row>
    <row r="63" spans="1:24">
      <c r="A63" s="189"/>
      <c r="B63" s="189"/>
      <c r="C63" s="188"/>
      <c r="D63" s="188"/>
      <c r="E63" s="188"/>
      <c r="F63" s="188"/>
      <c r="G63" s="188"/>
      <c r="H63" s="188"/>
      <c r="I63" s="188"/>
      <c r="J63" s="188"/>
      <c r="K63" s="188"/>
      <c r="L63" s="188"/>
      <c r="M63"/>
      <c r="N63"/>
      <c r="O63"/>
      <c r="P63"/>
      <c r="Q63"/>
      <c r="R63"/>
      <c r="S63"/>
      <c r="T63"/>
      <c r="U63"/>
      <c r="V63"/>
      <c r="W63"/>
      <c r="X63"/>
    </row>
    <row r="64" spans="1:24">
      <c r="A64" s="189"/>
      <c r="B64" s="189"/>
      <c r="C64" s="188"/>
      <c r="D64" s="188"/>
      <c r="E64" s="188"/>
      <c r="F64" s="188"/>
      <c r="G64" s="188"/>
      <c r="H64" s="188"/>
      <c r="I64" s="188"/>
      <c r="J64" s="188"/>
      <c r="K64" s="188"/>
      <c r="L64" s="188"/>
      <c r="M64"/>
      <c r="N64"/>
      <c r="O64"/>
      <c r="P64"/>
      <c r="Q64"/>
      <c r="R64"/>
      <c r="S64"/>
      <c r="T64"/>
      <c r="U64"/>
      <c r="V64"/>
      <c r="W64"/>
      <c r="X64"/>
    </row>
    <row r="65" spans="1:24">
      <c r="A65" s="189"/>
      <c r="B65" s="189"/>
      <c r="C65" s="188"/>
      <c r="D65" s="188"/>
      <c r="E65" s="188"/>
      <c r="F65" s="188"/>
      <c r="G65" s="188"/>
      <c r="H65" s="188"/>
      <c r="I65" s="188"/>
      <c r="J65" s="188"/>
      <c r="K65" s="188"/>
      <c r="L65" s="188"/>
      <c r="M65"/>
      <c r="N65"/>
      <c r="O65"/>
      <c r="P65"/>
      <c r="Q65"/>
      <c r="R65"/>
      <c r="S65"/>
      <c r="T65"/>
      <c r="U65"/>
      <c r="V65"/>
      <c r="W65"/>
      <c r="X65"/>
    </row>
    <row r="66" spans="1:24">
      <c r="A66" s="189"/>
      <c r="B66" s="189"/>
      <c r="C66" s="188"/>
      <c r="D66" s="188"/>
      <c r="E66" s="188"/>
      <c r="F66" s="188"/>
      <c r="G66" s="188"/>
      <c r="H66" s="188"/>
      <c r="I66" s="188"/>
      <c r="J66" s="188"/>
      <c r="K66" s="188"/>
      <c r="L66" s="188"/>
      <c r="M66"/>
      <c r="N66"/>
      <c r="O66"/>
      <c r="P66"/>
      <c r="Q66"/>
      <c r="R66"/>
      <c r="S66"/>
      <c r="T66"/>
      <c r="U66"/>
      <c r="V66"/>
      <c r="W66"/>
      <c r="X66"/>
    </row>
    <row r="67" spans="1:24">
      <c r="A67" s="189"/>
      <c r="B67" s="189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/>
      <c r="N67"/>
      <c r="O67"/>
      <c r="P67"/>
      <c r="Q67"/>
      <c r="R67"/>
      <c r="S67"/>
      <c r="T67"/>
      <c r="U67"/>
      <c r="V67"/>
      <c r="W67"/>
      <c r="X67"/>
    </row>
    <row r="68" spans="1:24">
      <c r="A68" s="189"/>
      <c r="B68" s="189"/>
      <c r="C68" s="188"/>
      <c r="D68" s="188"/>
      <c r="E68" s="188"/>
      <c r="F68" s="188"/>
      <c r="G68" s="188"/>
      <c r="H68" s="188"/>
      <c r="I68" s="188"/>
      <c r="J68" s="188"/>
      <c r="K68" s="188"/>
      <c r="L68" s="188"/>
      <c r="M68"/>
      <c r="N68"/>
      <c r="O68"/>
      <c r="P68"/>
      <c r="Q68"/>
      <c r="R68"/>
      <c r="S68"/>
      <c r="T68"/>
      <c r="U68"/>
      <c r="V68"/>
      <c r="W68"/>
      <c r="X68"/>
    </row>
    <row r="69" spans="1:24">
      <c r="A69" s="189"/>
      <c r="B69" s="189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/>
      <c r="N69"/>
      <c r="O69"/>
      <c r="P69"/>
      <c r="Q69"/>
      <c r="R69"/>
      <c r="S69"/>
      <c r="T69"/>
      <c r="U69"/>
      <c r="V69"/>
      <c r="W69"/>
      <c r="X69"/>
    </row>
    <row r="70" spans="1:24">
      <c r="A70" s="189"/>
      <c r="B70" s="189"/>
      <c r="C70" s="188"/>
      <c r="D70" s="188"/>
      <c r="E70" s="188"/>
      <c r="F70" s="188"/>
      <c r="G70" s="188"/>
      <c r="H70" s="188"/>
      <c r="I70" s="188"/>
      <c r="J70" s="188"/>
      <c r="K70" s="188"/>
      <c r="L70" s="188"/>
      <c r="M70"/>
      <c r="N70"/>
      <c r="O70"/>
      <c r="P70"/>
      <c r="Q70"/>
      <c r="R70"/>
      <c r="S70"/>
      <c r="T70"/>
      <c r="U70"/>
      <c r="V70"/>
      <c r="W70"/>
      <c r="X70"/>
    </row>
    <row r="71" spans="1:24">
      <c r="A71" s="189"/>
      <c r="B71" s="189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/>
      <c r="N71"/>
      <c r="O71"/>
      <c r="P71"/>
      <c r="Q71"/>
      <c r="R71"/>
      <c r="S71"/>
      <c r="T71"/>
      <c r="U71"/>
      <c r="V71"/>
      <c r="W71"/>
      <c r="X71"/>
    </row>
    <row r="72" spans="1:24">
      <c r="A72" s="189"/>
      <c r="B72" s="189"/>
      <c r="C72" s="188"/>
      <c r="D72" s="188"/>
      <c r="E72" s="188"/>
      <c r="F72" s="188"/>
      <c r="G72" s="188"/>
      <c r="H72" s="188"/>
      <c r="I72" s="188"/>
      <c r="J72" s="188"/>
      <c r="K72" s="188"/>
      <c r="L72" s="188"/>
      <c r="M72"/>
      <c r="N72"/>
      <c r="O72"/>
      <c r="P72"/>
      <c r="Q72"/>
      <c r="R72"/>
      <c r="S72"/>
      <c r="T72"/>
      <c r="U72"/>
      <c r="V72"/>
      <c r="W72"/>
      <c r="X72"/>
    </row>
    <row r="73" spans="1:24">
      <c r="A73" s="189"/>
      <c r="B73" s="189"/>
      <c r="C73" s="188"/>
      <c r="D73" s="188"/>
      <c r="E73" s="188"/>
      <c r="F73" s="188"/>
      <c r="G73" s="188"/>
      <c r="H73" s="188"/>
      <c r="I73" s="188"/>
      <c r="J73" s="188"/>
      <c r="K73" s="188"/>
      <c r="L73" s="188"/>
      <c r="M73"/>
      <c r="N73"/>
      <c r="O73"/>
      <c r="P73"/>
      <c r="Q73"/>
      <c r="R73"/>
      <c r="S73"/>
      <c r="T73"/>
      <c r="U73"/>
      <c r="V73"/>
      <c r="W73"/>
      <c r="X73"/>
    </row>
    <row r="74" spans="1:24">
      <c r="A74" s="189"/>
      <c r="B74" s="189"/>
      <c r="C74" s="188"/>
      <c r="D74" s="188"/>
      <c r="E74" s="188"/>
      <c r="F74" s="188"/>
      <c r="G74" s="188"/>
      <c r="H74" s="188"/>
      <c r="I74" s="188"/>
      <c r="J74" s="188"/>
      <c r="K74" s="188"/>
      <c r="L74" s="188"/>
      <c r="M74"/>
      <c r="N74"/>
      <c r="O74"/>
      <c r="P74"/>
      <c r="Q74"/>
      <c r="R74"/>
      <c r="S74"/>
      <c r="T74"/>
      <c r="U74"/>
      <c r="V74"/>
      <c r="W74"/>
      <c r="X74"/>
    </row>
    <row r="75" spans="1:24">
      <c r="A75" s="189"/>
      <c r="B75" s="189"/>
      <c r="C75" s="188"/>
      <c r="D75" s="188"/>
      <c r="E75" s="188"/>
      <c r="F75" s="188"/>
      <c r="G75" s="188"/>
      <c r="H75" s="188"/>
      <c r="I75" s="188"/>
      <c r="J75" s="188"/>
      <c r="K75" s="188"/>
      <c r="L75" s="188"/>
      <c r="M75"/>
      <c r="N75"/>
      <c r="O75"/>
      <c r="P75"/>
      <c r="Q75"/>
      <c r="R75"/>
      <c r="S75"/>
      <c r="T75"/>
      <c r="U75"/>
      <c r="V75"/>
      <c r="W75"/>
      <c r="X75"/>
    </row>
    <row r="76" spans="1:24">
      <c r="A76" s="189"/>
      <c r="B76" s="189"/>
      <c r="C76" s="188"/>
      <c r="D76" s="188"/>
      <c r="E76" s="188"/>
      <c r="F76" s="188"/>
      <c r="G76" s="188"/>
      <c r="H76" s="188"/>
      <c r="I76" s="188"/>
      <c r="J76" s="188"/>
      <c r="K76" s="188"/>
      <c r="L76" s="188"/>
      <c r="M76"/>
      <c r="N76"/>
      <c r="O76"/>
      <c r="P76"/>
      <c r="Q76"/>
      <c r="R76"/>
      <c r="S76"/>
      <c r="T76"/>
      <c r="U76"/>
      <c r="V76"/>
      <c r="W76"/>
      <c r="X76"/>
    </row>
    <row r="77" spans="1:24">
      <c r="A77" s="189"/>
      <c r="B77" s="189"/>
      <c r="C77" s="188"/>
      <c r="D77" s="188"/>
      <c r="E77" s="188"/>
      <c r="F77" s="188"/>
      <c r="G77" s="188"/>
      <c r="H77" s="188"/>
      <c r="I77" s="188"/>
      <c r="J77" s="188"/>
      <c r="K77" s="188"/>
      <c r="L77" s="188"/>
      <c r="M77"/>
      <c r="N77"/>
      <c r="O77"/>
      <c r="P77"/>
      <c r="Q77"/>
      <c r="R77"/>
      <c r="S77"/>
      <c r="T77"/>
      <c r="U77"/>
      <c r="V77"/>
      <c r="W77"/>
      <c r="X77"/>
    </row>
    <row r="78" spans="1:24">
      <c r="A78" s="189"/>
      <c r="B78" s="189"/>
      <c r="C78" s="188"/>
      <c r="D78" s="188"/>
      <c r="E78" s="188"/>
      <c r="F78" s="188"/>
      <c r="G78" s="188"/>
      <c r="H78" s="188"/>
      <c r="I78" s="188"/>
      <c r="J78" s="188"/>
      <c r="K78" s="188"/>
      <c r="L78" s="188"/>
      <c r="M78"/>
      <c r="N78"/>
      <c r="O78"/>
      <c r="P78"/>
      <c r="Q78"/>
      <c r="R78"/>
      <c r="S78"/>
      <c r="T78"/>
      <c r="U78"/>
      <c r="V78"/>
      <c r="W78"/>
      <c r="X78"/>
    </row>
    <row r="79" spans="1:24">
      <c r="A79" s="189"/>
      <c r="B79" s="189"/>
      <c r="C79" s="188"/>
      <c r="D79" s="188"/>
      <c r="E79" s="188"/>
      <c r="F79" s="188"/>
      <c r="G79" s="188"/>
      <c r="H79" s="188"/>
      <c r="I79" s="188"/>
      <c r="J79" s="188"/>
      <c r="K79" s="188"/>
      <c r="L79" s="188"/>
      <c r="M79"/>
      <c r="N79"/>
      <c r="O79"/>
      <c r="P79"/>
      <c r="Q79"/>
      <c r="R79"/>
      <c r="S79"/>
      <c r="T79"/>
      <c r="U79"/>
      <c r="V79"/>
      <c r="W79"/>
      <c r="X79"/>
    </row>
    <row r="80" spans="1:24" ht="21.75" thickBot="1">
      <c r="M80"/>
      <c r="N80"/>
      <c r="O80"/>
      <c r="P80"/>
      <c r="Q80"/>
      <c r="R80"/>
      <c r="S80"/>
      <c r="T80"/>
      <c r="U80"/>
      <c r="V80"/>
      <c r="W80"/>
      <c r="X80"/>
    </row>
    <row r="81" spans="1:24" ht="74.25" customHeight="1" thickBot="1">
      <c r="A81" s="1041" t="s">
        <v>42</v>
      </c>
      <c r="B81" s="1044" t="s">
        <v>521</v>
      </c>
      <c r="C81" s="1051" t="s">
        <v>2</v>
      </c>
      <c r="D81" s="1051"/>
      <c r="E81" s="1051"/>
      <c r="F81" s="1051"/>
      <c r="G81" s="1051"/>
      <c r="H81" s="1052" t="s">
        <v>3</v>
      </c>
      <c r="I81" s="1053"/>
      <c r="J81" s="1053"/>
      <c r="K81" s="1053"/>
      <c r="L81" s="1054"/>
      <c r="M81"/>
      <c r="N81"/>
      <c r="O81"/>
      <c r="P81"/>
      <c r="Q81"/>
      <c r="R81"/>
      <c r="S81"/>
      <c r="T81"/>
      <c r="U81"/>
      <c r="V81"/>
      <c r="W81"/>
      <c r="X81"/>
    </row>
    <row r="82" spans="1:24" ht="51.95" customHeight="1" thickBot="1">
      <c r="A82" s="1042"/>
      <c r="B82" s="1045"/>
      <c r="C82" s="1051" t="s">
        <v>388</v>
      </c>
      <c r="D82" s="1051"/>
      <c r="E82" s="1051"/>
      <c r="F82" s="1051"/>
      <c r="G82" s="1051"/>
      <c r="H82" s="1055" t="s">
        <v>391</v>
      </c>
      <c r="I82" s="1056"/>
      <c r="J82" s="1056"/>
      <c r="K82" s="1056"/>
      <c r="L82" s="1057"/>
      <c r="M82"/>
      <c r="N82"/>
      <c r="O82"/>
      <c r="P82"/>
      <c r="Q82"/>
      <c r="R82"/>
      <c r="S82"/>
      <c r="T82"/>
      <c r="U82"/>
      <c r="V82"/>
      <c r="W82"/>
      <c r="X82"/>
    </row>
    <row r="83" spans="1:24" ht="51.95" customHeight="1" thickBot="1">
      <c r="A83" s="1042"/>
      <c r="B83" s="1046"/>
      <c r="C83" s="660" t="s">
        <v>0</v>
      </c>
      <c r="D83" s="660" t="s">
        <v>34</v>
      </c>
      <c r="E83" s="660" t="s">
        <v>35</v>
      </c>
      <c r="F83" s="660" t="s">
        <v>28</v>
      </c>
      <c r="G83" s="660" t="s">
        <v>29</v>
      </c>
      <c r="H83" s="660" t="s">
        <v>0</v>
      </c>
      <c r="I83" s="661" t="s">
        <v>34</v>
      </c>
      <c r="J83" s="660" t="s">
        <v>35</v>
      </c>
      <c r="K83" s="660" t="s">
        <v>28</v>
      </c>
      <c r="L83" s="660" t="s">
        <v>29</v>
      </c>
      <c r="M83"/>
      <c r="N83"/>
      <c r="O83"/>
      <c r="P83"/>
      <c r="Q83"/>
      <c r="R83"/>
      <c r="S83"/>
      <c r="T83"/>
      <c r="U83"/>
      <c r="V83"/>
      <c r="W83"/>
      <c r="X83"/>
    </row>
    <row r="84" spans="1:24" ht="51.95" customHeight="1" thickBot="1">
      <c r="A84" s="1042"/>
      <c r="B84" s="662" t="s">
        <v>421</v>
      </c>
      <c r="C84" s="663">
        <v>20012</v>
      </c>
      <c r="D84" s="664">
        <f t="shared" ref="D84:D85" si="24">ROUNDUP((C84*0.4%)+0,0)</f>
        <v>81</v>
      </c>
      <c r="E84" s="664">
        <f t="shared" ref="E84:E85" si="25">(C84+D84)*7%</f>
        <v>1406.5100000000002</v>
      </c>
      <c r="F84" s="665">
        <f t="shared" ref="F84:F85" si="26">SUM(C84:E84)</f>
        <v>21499.510000000002</v>
      </c>
      <c r="G84" s="781">
        <v>21500</v>
      </c>
      <c r="H84" s="663">
        <v>16289</v>
      </c>
      <c r="I84" s="664">
        <f t="shared" ref="I84:I85" si="27">ROUNDUP((H84*0.4%)+0,0)</f>
        <v>66</v>
      </c>
      <c r="J84" s="664">
        <f t="shared" ref="J84:J85" si="28">(H84+I84)*7%</f>
        <v>1144.8500000000001</v>
      </c>
      <c r="K84" s="665">
        <f t="shared" ref="K84:K85" si="29">SUM(H84:J84)</f>
        <v>17499.849999999999</v>
      </c>
      <c r="L84" s="781">
        <v>17500</v>
      </c>
      <c r="M84"/>
      <c r="N84"/>
      <c r="O84"/>
      <c r="P84"/>
      <c r="Q84"/>
      <c r="R84"/>
      <c r="S84"/>
      <c r="T84"/>
      <c r="U84"/>
      <c r="V84"/>
      <c r="W84"/>
      <c r="X84"/>
    </row>
    <row r="85" spans="1:24" ht="51.95" customHeight="1" thickBot="1">
      <c r="A85" s="1043"/>
      <c r="B85" s="662" t="s">
        <v>55</v>
      </c>
      <c r="C85" s="663">
        <v>20944</v>
      </c>
      <c r="D85" s="664">
        <f t="shared" si="24"/>
        <v>84</v>
      </c>
      <c r="E85" s="664">
        <f t="shared" si="25"/>
        <v>1471.96</v>
      </c>
      <c r="F85" s="665">
        <f t="shared" si="26"/>
        <v>22499.96</v>
      </c>
      <c r="G85" s="781">
        <v>22500</v>
      </c>
      <c r="H85" s="666">
        <v>17220</v>
      </c>
      <c r="I85" s="667">
        <f t="shared" si="27"/>
        <v>69</v>
      </c>
      <c r="J85" s="667">
        <f t="shared" si="28"/>
        <v>1210.23</v>
      </c>
      <c r="K85" s="668">
        <f t="shared" si="29"/>
        <v>18499.23</v>
      </c>
      <c r="L85" s="782">
        <v>18500</v>
      </c>
      <c r="M85"/>
      <c r="N85"/>
      <c r="O85"/>
      <c r="P85"/>
      <c r="Q85"/>
      <c r="R85"/>
      <c r="S85"/>
      <c r="T85"/>
      <c r="U85"/>
      <c r="V85"/>
      <c r="W85"/>
      <c r="X85"/>
    </row>
    <row r="86" spans="1:24" ht="20.100000000000001" customHeight="1">
      <c r="A86" s="669"/>
      <c r="B86" s="669"/>
      <c r="C86" s="669"/>
      <c r="D86" s="669"/>
      <c r="E86" s="669"/>
      <c r="F86" s="669"/>
      <c r="G86" s="669"/>
      <c r="H86" s="669"/>
      <c r="I86" s="669"/>
      <c r="J86" s="669"/>
      <c r="K86" s="669"/>
      <c r="L86" s="669"/>
      <c r="M86"/>
      <c r="N86"/>
      <c r="O86"/>
      <c r="P86"/>
      <c r="Q86"/>
      <c r="R86"/>
      <c r="S86"/>
      <c r="T86"/>
      <c r="U86"/>
      <c r="V86"/>
      <c r="W86"/>
      <c r="X86"/>
    </row>
    <row r="87" spans="1:24" ht="45.75" customHeight="1" thickBot="1">
      <c r="A87" s="669"/>
      <c r="B87" s="669"/>
      <c r="C87" s="669"/>
      <c r="D87" s="669"/>
      <c r="E87" s="669"/>
      <c r="F87" s="669"/>
      <c r="G87" s="669"/>
      <c r="H87" s="669"/>
      <c r="I87" s="669"/>
      <c r="J87" s="669"/>
      <c r="K87" s="669"/>
      <c r="L87" s="669"/>
      <c r="M87"/>
      <c r="N87"/>
      <c r="O87"/>
      <c r="P87"/>
      <c r="Q87"/>
      <c r="R87"/>
      <c r="S87"/>
      <c r="T87"/>
      <c r="U87"/>
      <c r="V87"/>
      <c r="W87"/>
      <c r="X87"/>
    </row>
    <row r="88" spans="1:24" ht="65.25" customHeight="1" thickBot="1">
      <c r="A88" s="1041" t="s">
        <v>383</v>
      </c>
      <c r="B88" s="1044" t="s">
        <v>527</v>
      </c>
      <c r="C88" s="1047" t="s">
        <v>3</v>
      </c>
      <c r="D88" s="1048"/>
      <c r="E88" s="1048"/>
      <c r="F88" s="1048"/>
      <c r="G88" s="1048"/>
      <c r="H88" s="1048"/>
      <c r="I88" s="1048"/>
      <c r="J88" s="1048"/>
      <c r="K88" s="1048"/>
      <c r="L88" s="1049"/>
      <c r="M88"/>
      <c r="N88"/>
      <c r="O88"/>
      <c r="P88"/>
      <c r="Q88"/>
      <c r="R88"/>
      <c r="S88"/>
      <c r="T88"/>
      <c r="U88"/>
      <c r="V88"/>
      <c r="W88"/>
      <c r="X88"/>
    </row>
    <row r="89" spans="1:24" ht="51.95" customHeight="1" thickBot="1">
      <c r="A89" s="1042"/>
      <c r="B89" s="1045"/>
      <c r="C89" s="1047" t="s">
        <v>389</v>
      </c>
      <c r="D89" s="1048"/>
      <c r="E89" s="1048"/>
      <c r="F89" s="1048"/>
      <c r="G89" s="1049"/>
      <c r="H89" s="1047" t="s">
        <v>390</v>
      </c>
      <c r="I89" s="1048"/>
      <c r="J89" s="1048"/>
      <c r="K89" s="1048"/>
      <c r="L89" s="1049"/>
      <c r="M89"/>
      <c r="N89"/>
      <c r="O89"/>
      <c r="P89"/>
      <c r="Q89"/>
      <c r="R89"/>
      <c r="S89"/>
      <c r="T89"/>
      <c r="U89"/>
      <c r="V89"/>
      <c r="W89"/>
      <c r="X89"/>
    </row>
    <row r="90" spans="1:24" ht="51.95" customHeight="1" thickBot="1">
      <c r="A90" s="1042"/>
      <c r="B90" s="1046"/>
      <c r="C90" s="670" t="s">
        <v>0</v>
      </c>
      <c r="D90" s="671" t="s">
        <v>34</v>
      </c>
      <c r="E90" s="670" t="s">
        <v>35</v>
      </c>
      <c r="F90" s="670" t="s">
        <v>28</v>
      </c>
      <c r="G90" s="670" t="s">
        <v>29</v>
      </c>
      <c r="H90" s="670" t="s">
        <v>0</v>
      </c>
      <c r="I90" s="671" t="s">
        <v>34</v>
      </c>
      <c r="J90" s="670" t="s">
        <v>35</v>
      </c>
      <c r="K90" s="670" t="s">
        <v>28</v>
      </c>
      <c r="L90" s="670" t="s">
        <v>29</v>
      </c>
      <c r="M90"/>
      <c r="N90"/>
      <c r="O90"/>
      <c r="P90"/>
      <c r="Q90"/>
      <c r="R90"/>
      <c r="S90"/>
      <c r="T90"/>
      <c r="U90"/>
      <c r="V90"/>
      <c r="W90"/>
      <c r="X90"/>
    </row>
    <row r="91" spans="1:24" ht="51.95" customHeight="1" thickBot="1">
      <c r="A91" s="1042"/>
      <c r="B91" s="662" t="s">
        <v>45</v>
      </c>
      <c r="C91" s="672">
        <v>16289</v>
      </c>
      <c r="D91" s="664">
        <f t="shared" ref="D91:D92" si="30">ROUNDUP((C91*0.4%)+0,0)</f>
        <v>66</v>
      </c>
      <c r="E91" s="664">
        <f t="shared" ref="E91:E92" si="31">(C91+D91)*7%</f>
        <v>1144.8500000000001</v>
      </c>
      <c r="F91" s="665">
        <f t="shared" ref="F91:F92" si="32">SUM(C91:E91)</f>
        <v>17499.849999999999</v>
      </c>
      <c r="G91" s="781">
        <v>17500</v>
      </c>
      <c r="H91" s="663">
        <v>16289</v>
      </c>
      <c r="I91" s="664">
        <f t="shared" ref="I91" si="33">ROUNDUP((H91*0.4%)+0,0)</f>
        <v>66</v>
      </c>
      <c r="J91" s="664">
        <f t="shared" ref="J91" si="34">(H91+I91)*7%</f>
        <v>1144.8500000000001</v>
      </c>
      <c r="K91" s="665">
        <f t="shared" ref="K91" si="35">SUM(H91:J91)</f>
        <v>17499.849999999999</v>
      </c>
      <c r="L91" s="781">
        <v>17500</v>
      </c>
      <c r="M91"/>
      <c r="N91"/>
      <c r="O91"/>
      <c r="P91"/>
      <c r="Q91"/>
      <c r="R91"/>
      <c r="S91"/>
      <c r="T91"/>
      <c r="U91"/>
      <c r="V91"/>
      <c r="W91"/>
      <c r="X91"/>
    </row>
    <row r="92" spans="1:24" ht="51.95" customHeight="1" thickBot="1">
      <c r="A92" s="1043"/>
      <c r="B92" s="662" t="s">
        <v>385</v>
      </c>
      <c r="C92" s="672">
        <v>16289</v>
      </c>
      <c r="D92" s="664">
        <f t="shared" si="30"/>
        <v>66</v>
      </c>
      <c r="E92" s="664">
        <f t="shared" si="31"/>
        <v>1144.8500000000001</v>
      </c>
      <c r="F92" s="665">
        <f t="shared" si="32"/>
        <v>17499.849999999999</v>
      </c>
      <c r="G92" s="781">
        <v>17500</v>
      </c>
      <c r="H92" s="673"/>
      <c r="I92" s="673"/>
      <c r="J92" s="673"/>
      <c r="K92" s="673"/>
      <c r="L92" s="673"/>
      <c r="M92"/>
      <c r="N92"/>
      <c r="O92"/>
      <c r="P92"/>
      <c r="Q92"/>
      <c r="R92"/>
      <c r="S92"/>
      <c r="T92"/>
      <c r="U92"/>
      <c r="V92"/>
      <c r="W92"/>
      <c r="X92"/>
    </row>
    <row r="93" spans="1:24" ht="26.25">
      <c r="A93" s="674"/>
      <c r="B93" s="675"/>
      <c r="C93" s="676"/>
      <c r="D93" s="676"/>
      <c r="E93" s="676"/>
      <c r="F93" s="676"/>
      <c r="G93" s="676"/>
      <c r="H93" s="676"/>
      <c r="I93" s="676"/>
      <c r="J93" s="676"/>
      <c r="K93" s="676"/>
      <c r="L93" s="676"/>
      <c r="M93"/>
      <c r="N93"/>
      <c r="O93"/>
      <c r="P93"/>
      <c r="Q93"/>
      <c r="R93"/>
      <c r="S93"/>
      <c r="T93"/>
      <c r="U93"/>
      <c r="V93"/>
      <c r="W93"/>
      <c r="X93"/>
    </row>
    <row r="94" spans="1:24" ht="30">
      <c r="A94" s="677" t="s">
        <v>451</v>
      </c>
      <c r="B94" s="678"/>
      <c r="C94" s="676"/>
      <c r="D94" s="676"/>
      <c r="E94" s="676"/>
      <c r="F94" s="676"/>
      <c r="G94" s="676"/>
      <c r="H94" s="676"/>
      <c r="I94" s="676"/>
      <c r="J94" s="676"/>
      <c r="K94" s="676"/>
      <c r="L94" s="676"/>
      <c r="M94"/>
      <c r="N94"/>
      <c r="O94"/>
      <c r="P94"/>
      <c r="Q94"/>
      <c r="R94"/>
      <c r="S94"/>
      <c r="T94"/>
      <c r="U94"/>
      <c r="V94"/>
      <c r="W94"/>
      <c r="X94"/>
    </row>
    <row r="95" spans="1:24" ht="28.5">
      <c r="A95" s="679" t="s">
        <v>561</v>
      </c>
      <c r="B95" s="680"/>
      <c r="C95" s="681"/>
      <c r="D95" s="681"/>
      <c r="E95" s="681"/>
      <c r="F95" s="681"/>
      <c r="G95" s="681"/>
      <c r="H95" s="681"/>
      <c r="I95" s="681"/>
      <c r="J95" s="681"/>
      <c r="K95" s="681"/>
      <c r="L95" s="681"/>
      <c r="M95"/>
      <c r="N95"/>
      <c r="O95"/>
      <c r="P95"/>
      <c r="Q95"/>
      <c r="R95"/>
      <c r="S95"/>
      <c r="T95"/>
      <c r="U95"/>
      <c r="V95"/>
      <c r="W95"/>
      <c r="X95"/>
    </row>
    <row r="96" spans="1:24" ht="28.5">
      <c r="A96" s="679" t="s">
        <v>526</v>
      </c>
      <c r="B96" s="680"/>
      <c r="C96" s="681"/>
      <c r="D96" s="681"/>
      <c r="E96" s="681"/>
      <c r="F96" s="681"/>
      <c r="G96" s="681"/>
      <c r="H96" s="681"/>
      <c r="I96" s="682"/>
      <c r="J96" s="682"/>
      <c r="K96" s="682"/>
      <c r="L96" s="682"/>
      <c r="M96"/>
      <c r="N96"/>
      <c r="O96"/>
      <c r="P96"/>
      <c r="Q96"/>
      <c r="R96"/>
      <c r="S96"/>
      <c r="T96"/>
      <c r="U96"/>
      <c r="V96"/>
      <c r="W96"/>
      <c r="X96"/>
    </row>
    <row r="97" spans="1:24" ht="27.75">
      <c r="A97" s="683" t="s">
        <v>51</v>
      </c>
      <c r="B97" s="684"/>
      <c r="C97" s="682"/>
      <c r="D97" s="682"/>
      <c r="E97" s="682"/>
      <c r="F97" s="682"/>
      <c r="G97" s="682"/>
      <c r="H97" s="682"/>
      <c r="I97" s="682"/>
      <c r="J97" s="682"/>
      <c r="K97" s="682"/>
      <c r="L97" s="682"/>
      <c r="M97"/>
      <c r="N97"/>
      <c r="O97"/>
      <c r="P97"/>
      <c r="Q97"/>
      <c r="R97"/>
      <c r="S97"/>
      <c r="T97"/>
      <c r="U97"/>
      <c r="V97"/>
      <c r="W97"/>
      <c r="X97"/>
    </row>
    <row r="98" spans="1:24" ht="27">
      <c r="A98" s="683" t="s">
        <v>36</v>
      </c>
      <c r="B98" s="683"/>
      <c r="C98" s="676"/>
      <c r="D98" s="676"/>
      <c r="E98" s="676"/>
      <c r="F98" s="676"/>
      <c r="G98" s="676"/>
      <c r="H98" s="676"/>
      <c r="I98" s="676"/>
      <c r="J98" s="676"/>
      <c r="K98" s="676"/>
      <c r="L98" s="676"/>
      <c r="M98"/>
      <c r="N98"/>
      <c r="O98"/>
      <c r="P98"/>
      <c r="Q98"/>
      <c r="R98"/>
      <c r="S98"/>
      <c r="T98"/>
      <c r="U98"/>
      <c r="V98"/>
      <c r="W98"/>
      <c r="X98"/>
    </row>
    <row r="99" spans="1:24" ht="27">
      <c r="A99" s="683" t="s">
        <v>508</v>
      </c>
      <c r="B99" s="683"/>
      <c r="C99" s="676"/>
      <c r="D99" s="676"/>
      <c r="E99" s="676"/>
      <c r="F99" s="676"/>
      <c r="G99" s="676"/>
      <c r="H99" s="676"/>
      <c r="I99" s="676"/>
      <c r="J99" s="676"/>
      <c r="K99" s="676"/>
      <c r="L99" s="676"/>
      <c r="M99"/>
      <c r="N99"/>
      <c r="O99"/>
      <c r="P99"/>
      <c r="Q99"/>
      <c r="R99"/>
      <c r="S99"/>
      <c r="T99"/>
      <c r="U99"/>
      <c r="V99"/>
      <c r="W99"/>
      <c r="X99"/>
    </row>
    <row r="100" spans="1:24" ht="27">
      <c r="A100" s="683" t="s">
        <v>285</v>
      </c>
      <c r="B100" s="685"/>
      <c r="C100" s="686"/>
      <c r="D100" s="686"/>
      <c r="E100" s="686"/>
      <c r="F100" s="686"/>
      <c r="G100" s="686"/>
      <c r="H100" s="687"/>
      <c r="I100" s="687"/>
      <c r="J100" s="687"/>
      <c r="K100" s="687"/>
      <c r="L100" s="687"/>
      <c r="M100"/>
      <c r="N100"/>
      <c r="O100"/>
      <c r="P100"/>
      <c r="Q100"/>
      <c r="R100"/>
      <c r="S100"/>
      <c r="T100"/>
      <c r="U100"/>
      <c r="V100"/>
      <c r="W100"/>
      <c r="X100"/>
    </row>
    <row r="101" spans="1:24" ht="27">
      <c r="A101" s="683" t="s">
        <v>31</v>
      </c>
      <c r="B101" s="685"/>
      <c r="C101" s="686"/>
      <c r="D101" s="686"/>
      <c r="E101" s="686"/>
      <c r="F101" s="686"/>
      <c r="G101" s="686"/>
      <c r="H101" s="687"/>
      <c r="I101" s="687"/>
      <c r="J101" s="687"/>
      <c r="K101" s="687"/>
      <c r="L101" s="687"/>
      <c r="M101"/>
      <c r="N101"/>
      <c r="O101"/>
      <c r="P101"/>
      <c r="Q101"/>
      <c r="R101"/>
      <c r="S101"/>
      <c r="T101"/>
      <c r="U101"/>
      <c r="V101"/>
      <c r="W101"/>
      <c r="X101"/>
    </row>
    <row r="102" spans="1:24" ht="27">
      <c r="A102" s="683" t="s">
        <v>32</v>
      </c>
      <c r="B102" s="685"/>
      <c r="C102" s="686"/>
      <c r="D102" s="686"/>
      <c r="E102" s="686"/>
      <c r="F102" s="686"/>
      <c r="G102" s="686"/>
      <c r="H102" s="687"/>
      <c r="I102" s="687"/>
      <c r="J102" s="687"/>
      <c r="K102" s="687"/>
      <c r="L102" s="687"/>
      <c r="M102"/>
      <c r="N102"/>
      <c r="O102"/>
      <c r="P102"/>
      <c r="Q102"/>
      <c r="R102"/>
      <c r="S102"/>
      <c r="T102"/>
      <c r="U102"/>
      <c r="V102"/>
      <c r="W102"/>
      <c r="X102"/>
    </row>
    <row r="103" spans="1:24" ht="27">
      <c r="A103" s="683" t="s">
        <v>46</v>
      </c>
      <c r="B103" s="685"/>
      <c r="C103" s="686"/>
      <c r="D103" s="686"/>
      <c r="E103" s="686"/>
      <c r="F103" s="686"/>
      <c r="G103" s="686"/>
      <c r="H103" s="687"/>
      <c r="I103" s="687"/>
      <c r="J103" s="687"/>
      <c r="K103" s="687"/>
      <c r="L103" s="687"/>
      <c r="M103"/>
      <c r="N103"/>
      <c r="O103"/>
      <c r="P103"/>
      <c r="Q103"/>
      <c r="R103"/>
      <c r="S103"/>
      <c r="T103"/>
      <c r="U103"/>
      <c r="V103"/>
      <c r="W103"/>
      <c r="X103"/>
    </row>
    <row r="104" spans="1:24" ht="27">
      <c r="A104" s="683" t="s">
        <v>33</v>
      </c>
      <c r="B104" s="685"/>
      <c r="C104" s="686"/>
      <c r="D104" s="686"/>
      <c r="E104" s="686"/>
      <c r="F104" s="686"/>
      <c r="G104" s="686"/>
      <c r="H104" s="687"/>
      <c r="I104" s="687"/>
      <c r="J104" s="687"/>
      <c r="K104" s="687"/>
      <c r="L104" s="687"/>
      <c r="M104"/>
      <c r="N104"/>
      <c r="O104"/>
      <c r="P104"/>
      <c r="Q104"/>
      <c r="R104"/>
      <c r="S104"/>
      <c r="T104"/>
      <c r="U104"/>
      <c r="V104"/>
      <c r="W104"/>
      <c r="X104"/>
    </row>
    <row r="105" spans="1:24" ht="27.75">
      <c r="A105" s="688" t="s">
        <v>559</v>
      </c>
      <c r="B105" s="689"/>
      <c r="C105" s="676"/>
      <c r="D105" s="676"/>
      <c r="E105" s="676"/>
      <c r="F105" s="676"/>
      <c r="G105" s="676"/>
      <c r="H105" s="675"/>
      <c r="I105" s="675"/>
      <c r="J105" s="675"/>
      <c r="K105" s="675"/>
      <c r="L105" s="675"/>
      <c r="M105"/>
      <c r="N105"/>
      <c r="O105"/>
      <c r="P105"/>
      <c r="Q105"/>
      <c r="R105"/>
      <c r="S105"/>
      <c r="T105"/>
      <c r="U105"/>
      <c r="V105"/>
      <c r="W105"/>
      <c r="X105"/>
    </row>
    <row r="106" spans="1:24" ht="27.75">
      <c r="A106" s="683" t="s">
        <v>528</v>
      </c>
      <c r="B106" s="689"/>
      <c r="C106" s="676"/>
      <c r="D106" s="676"/>
      <c r="E106" s="676"/>
      <c r="F106" s="676"/>
      <c r="G106" s="676"/>
      <c r="H106" s="675"/>
      <c r="I106" s="675"/>
      <c r="J106" s="675"/>
      <c r="K106" s="675"/>
      <c r="L106" s="690"/>
      <c r="M106"/>
      <c r="N106"/>
      <c r="O106"/>
      <c r="P106"/>
      <c r="Q106"/>
      <c r="R106"/>
      <c r="S106"/>
      <c r="T106"/>
      <c r="U106"/>
      <c r="V106"/>
      <c r="W106"/>
      <c r="X106"/>
    </row>
    <row r="107" spans="1:24" customFormat="1" ht="14.25"/>
    <row r="108" spans="1:24" customFormat="1" ht="14.25"/>
    <row r="109" spans="1:24" customFormat="1" ht="14.25"/>
    <row r="110" spans="1:24" customFormat="1" ht="14.25"/>
    <row r="111" spans="1:24" customFormat="1" ht="14.25"/>
    <row r="112" spans="1:24" customFormat="1" ht="14.25"/>
    <row r="113" customFormat="1" ht="14.25"/>
    <row r="114" customFormat="1" ht="14.25"/>
    <row r="115" customFormat="1" ht="14.25"/>
    <row r="116" customFormat="1" ht="14.25"/>
    <row r="117" customFormat="1" ht="14.25"/>
    <row r="118" customFormat="1" ht="14.25"/>
    <row r="119" customFormat="1" ht="14.25"/>
    <row r="120" customFormat="1" ht="14.25"/>
    <row r="121" customFormat="1" ht="14.25"/>
    <row r="122" customFormat="1" ht="14.25"/>
    <row r="123" customFormat="1" ht="14.25"/>
    <row r="124" customFormat="1" ht="14.25"/>
    <row r="125" customFormat="1" ht="14.25"/>
    <row r="126" customFormat="1" ht="14.25"/>
    <row r="127" customFormat="1" ht="14.25"/>
    <row r="128" customFormat="1" ht="14.25"/>
    <row r="129" customFormat="1" ht="14.25"/>
    <row r="130" customFormat="1" ht="14.25"/>
    <row r="131" customFormat="1" ht="14.25"/>
    <row r="132" customFormat="1" ht="14.25"/>
    <row r="133" customFormat="1" ht="14.25"/>
    <row r="134" customFormat="1" ht="14.25"/>
    <row r="135" customFormat="1" ht="14.25"/>
    <row r="136" customFormat="1" ht="14.25"/>
    <row r="137" customFormat="1" ht="14.25"/>
    <row r="138" customFormat="1" ht="14.25"/>
    <row r="139" customFormat="1" ht="14.25"/>
    <row r="140" customFormat="1" ht="14.25"/>
    <row r="141" customFormat="1" ht="14.25"/>
    <row r="142" customFormat="1" ht="14.25"/>
    <row r="143" customFormat="1" ht="14.25"/>
    <row r="144" customFormat="1" ht="14.25"/>
    <row r="145" customFormat="1" ht="14.25"/>
    <row r="146" customFormat="1" ht="14.25"/>
    <row r="147" customFormat="1" ht="14.25"/>
    <row r="148" customFormat="1" ht="14.25"/>
    <row r="149" customFormat="1" ht="14.25"/>
    <row r="150" customFormat="1" ht="14.25"/>
    <row r="151" customFormat="1" ht="14.25"/>
    <row r="152" customFormat="1" ht="14.25"/>
    <row r="153" customFormat="1" ht="14.25"/>
    <row r="154" customFormat="1" ht="14.25"/>
    <row r="155" customFormat="1" ht="14.25"/>
    <row r="156" customFormat="1" ht="14.25"/>
    <row r="157" customFormat="1" ht="14.25"/>
    <row r="158" customFormat="1" ht="14.25"/>
    <row r="159" customFormat="1" ht="14.25"/>
    <row r="160" customFormat="1" ht="14.25"/>
    <row r="161" customFormat="1" ht="14.25"/>
    <row r="162" customFormat="1" ht="14.25"/>
    <row r="163" customFormat="1" ht="14.25"/>
    <row r="164" customFormat="1" ht="14.25"/>
    <row r="165" customFormat="1" ht="14.25"/>
    <row r="166" customFormat="1" ht="14.25"/>
    <row r="167" customFormat="1" ht="14.25"/>
    <row r="168" customFormat="1" ht="14.25"/>
    <row r="169" customFormat="1" ht="14.25"/>
    <row r="170" customFormat="1" ht="14.25"/>
    <row r="171" customFormat="1" ht="14.25"/>
    <row r="172" customFormat="1" ht="14.25"/>
    <row r="173" customFormat="1" ht="14.25"/>
    <row r="174" customFormat="1" ht="14.25"/>
    <row r="175" customFormat="1" ht="14.25"/>
    <row r="176" customFormat="1" ht="14.25"/>
    <row r="177" customFormat="1" ht="14.25"/>
    <row r="178" customFormat="1" ht="14.25"/>
    <row r="179" customFormat="1" ht="14.25"/>
    <row r="180" customFormat="1" ht="14.25"/>
    <row r="181" customFormat="1" ht="14.25"/>
    <row r="182" customFormat="1" ht="14.25"/>
    <row r="183" customFormat="1" ht="14.25"/>
    <row r="184" customFormat="1" ht="14.25"/>
    <row r="185" customFormat="1" ht="14.25"/>
    <row r="186" customFormat="1" ht="14.25"/>
    <row r="187" customFormat="1" ht="14.25"/>
    <row r="188" customFormat="1" ht="14.25"/>
    <row r="189" customFormat="1" ht="14.25"/>
    <row r="190" customFormat="1" ht="14.25"/>
    <row r="191" customFormat="1" ht="14.25"/>
    <row r="192" customFormat="1" ht="14.25"/>
    <row r="193" spans="1:12" customFormat="1" ht="14.25"/>
    <row r="194" spans="1:12" customFormat="1" ht="14.25"/>
    <row r="195" spans="1:12" customFormat="1" ht="14.25"/>
    <row r="196" spans="1:12" customFormat="1" ht="14.25"/>
    <row r="197" spans="1:12" customFormat="1" ht="14.25"/>
    <row r="198" spans="1:12" customFormat="1" ht="14.25"/>
    <row r="199" spans="1:12" customFormat="1" ht="14.25"/>
    <row r="200" spans="1:12" customFormat="1" ht="14.25"/>
    <row r="201" spans="1:12" customFormat="1" ht="14.25"/>
    <row r="202" spans="1:12" customFormat="1" ht="14.25"/>
    <row r="203" spans="1:12" customFormat="1" ht="14.25"/>
    <row r="204" spans="1:12">
      <c r="A204"/>
      <c r="B204"/>
      <c r="C204"/>
      <c r="D204"/>
      <c r="E204"/>
      <c r="F204"/>
      <c r="G204"/>
      <c r="H204"/>
      <c r="I204"/>
      <c r="J204"/>
      <c r="K204"/>
      <c r="L204"/>
    </row>
    <row r="205" spans="1:12">
      <c r="A205"/>
      <c r="B205"/>
      <c r="C205"/>
      <c r="D205"/>
      <c r="E205"/>
      <c r="F205"/>
      <c r="G205"/>
      <c r="H205"/>
      <c r="I205"/>
      <c r="J205"/>
      <c r="K205"/>
      <c r="L205"/>
    </row>
    <row r="206" spans="1:12">
      <c r="A206"/>
      <c r="B206"/>
      <c r="C206"/>
      <c r="D206"/>
      <c r="E206"/>
      <c r="F206"/>
      <c r="G206"/>
      <c r="H206"/>
      <c r="I206"/>
      <c r="J206"/>
      <c r="K206"/>
      <c r="L206"/>
    </row>
    <row r="207" spans="1:12">
      <c r="A207"/>
      <c r="B207"/>
      <c r="C207"/>
      <c r="D207"/>
      <c r="E207"/>
      <c r="F207"/>
      <c r="G207"/>
      <c r="H207"/>
      <c r="I207"/>
      <c r="J207"/>
      <c r="K207"/>
      <c r="L207"/>
    </row>
    <row r="208" spans="1:12">
      <c r="A208"/>
      <c r="B208"/>
      <c r="C208"/>
      <c r="D208"/>
      <c r="E208"/>
      <c r="F208"/>
      <c r="G208"/>
      <c r="H208"/>
      <c r="I208"/>
      <c r="J208"/>
      <c r="K208"/>
      <c r="L208"/>
    </row>
    <row r="209" spans="1:12">
      <c r="A209"/>
      <c r="B209"/>
      <c r="C209"/>
      <c r="D209"/>
      <c r="E209"/>
      <c r="F209"/>
      <c r="G209"/>
      <c r="H209"/>
      <c r="I209"/>
      <c r="J209"/>
      <c r="K209"/>
      <c r="L209"/>
    </row>
    <row r="210" spans="1:12">
      <c r="A210"/>
      <c r="B210"/>
      <c r="C210"/>
      <c r="D210"/>
      <c r="E210"/>
      <c r="F210"/>
      <c r="G210"/>
      <c r="H210"/>
      <c r="I210"/>
      <c r="J210"/>
      <c r="K210"/>
      <c r="L210"/>
    </row>
    <row r="211" spans="1:12">
      <c r="A211"/>
      <c r="B211"/>
      <c r="C211"/>
      <c r="D211"/>
      <c r="E211"/>
      <c r="F211"/>
      <c r="G211"/>
      <c r="H211"/>
      <c r="I211"/>
      <c r="J211"/>
      <c r="K211"/>
      <c r="L211"/>
    </row>
    <row r="212" spans="1:12">
      <c r="A212"/>
      <c r="B212"/>
      <c r="C212"/>
      <c r="D212"/>
      <c r="E212"/>
      <c r="F212"/>
      <c r="G212"/>
      <c r="H212"/>
      <c r="I212"/>
      <c r="J212"/>
      <c r="K212"/>
      <c r="L212"/>
    </row>
    <row r="213" spans="1:12">
      <c r="A213"/>
      <c r="B213"/>
      <c r="C213"/>
      <c r="D213"/>
      <c r="E213"/>
      <c r="F213"/>
      <c r="G213"/>
      <c r="H213"/>
      <c r="I213"/>
      <c r="J213"/>
      <c r="K213"/>
      <c r="L213"/>
    </row>
    <row r="214" spans="1:12">
      <c r="A214"/>
      <c r="B214"/>
      <c r="C214"/>
      <c r="D214"/>
      <c r="E214"/>
      <c r="F214"/>
      <c r="G214"/>
      <c r="H214"/>
      <c r="I214"/>
      <c r="J214"/>
      <c r="K214"/>
      <c r="L214"/>
    </row>
    <row r="215" spans="1:12">
      <c r="A215"/>
      <c r="B215"/>
      <c r="C215"/>
      <c r="D215"/>
      <c r="E215"/>
      <c r="F215"/>
      <c r="G215"/>
      <c r="H215"/>
      <c r="I215"/>
      <c r="J215"/>
      <c r="K215"/>
      <c r="L215"/>
    </row>
    <row r="216" spans="1:12">
      <c r="A216"/>
      <c r="B216"/>
      <c r="C216"/>
      <c r="D216"/>
      <c r="E216"/>
      <c r="F216"/>
      <c r="G216"/>
      <c r="H216"/>
      <c r="I216"/>
      <c r="J216"/>
      <c r="K216"/>
      <c r="L216"/>
    </row>
    <row r="217" spans="1:12">
      <c r="A217"/>
      <c r="B217"/>
      <c r="C217"/>
      <c r="D217"/>
      <c r="E217"/>
      <c r="F217"/>
      <c r="G217"/>
      <c r="H217"/>
      <c r="I217"/>
      <c r="J217"/>
      <c r="K217"/>
      <c r="L217"/>
    </row>
    <row r="218" spans="1:12">
      <c r="A218"/>
      <c r="B218"/>
      <c r="C218"/>
      <c r="D218"/>
      <c r="E218"/>
      <c r="F218"/>
      <c r="G218"/>
      <c r="H218"/>
      <c r="I218"/>
      <c r="J218"/>
      <c r="K218"/>
      <c r="L218"/>
    </row>
    <row r="219" spans="1:12">
      <c r="A219"/>
      <c r="B219"/>
      <c r="C219"/>
      <c r="D219"/>
      <c r="E219"/>
      <c r="F219"/>
      <c r="G219"/>
      <c r="H219"/>
      <c r="I219"/>
      <c r="J219"/>
      <c r="K219"/>
      <c r="L219"/>
    </row>
    <row r="220" spans="1:12">
      <c r="A220"/>
      <c r="B220"/>
      <c r="C220"/>
      <c r="D220"/>
      <c r="E220"/>
      <c r="F220"/>
      <c r="G220"/>
      <c r="H220"/>
      <c r="I220"/>
      <c r="J220"/>
      <c r="K220"/>
      <c r="L220"/>
    </row>
    <row r="221" spans="1:12">
      <c r="A221"/>
      <c r="B221"/>
      <c r="C221"/>
      <c r="D221"/>
      <c r="E221"/>
      <c r="F221"/>
      <c r="G221"/>
      <c r="H221"/>
      <c r="I221"/>
      <c r="J221"/>
      <c r="K221"/>
      <c r="L221"/>
    </row>
    <row r="222" spans="1:12">
      <c r="A222"/>
      <c r="B222"/>
      <c r="C222"/>
      <c r="D222"/>
      <c r="E222"/>
      <c r="F222"/>
      <c r="G222"/>
      <c r="H222"/>
      <c r="I222"/>
      <c r="J222"/>
      <c r="K222"/>
      <c r="L222"/>
    </row>
    <row r="223" spans="1:12">
      <c r="A223"/>
      <c r="B223"/>
      <c r="C223"/>
      <c r="D223"/>
      <c r="E223"/>
      <c r="F223"/>
      <c r="G223"/>
      <c r="H223"/>
      <c r="I223"/>
      <c r="J223"/>
      <c r="K223"/>
      <c r="L223"/>
    </row>
    <row r="224" spans="1:12">
      <c r="A224"/>
      <c r="B224"/>
      <c r="C224"/>
      <c r="D224"/>
      <c r="E224"/>
      <c r="F224"/>
      <c r="G224"/>
      <c r="H224"/>
      <c r="I224"/>
      <c r="J224"/>
      <c r="K224"/>
      <c r="L224"/>
    </row>
    <row r="225" spans="1:12">
      <c r="A225"/>
      <c r="B225"/>
      <c r="C225"/>
      <c r="D225"/>
      <c r="E225"/>
      <c r="F225"/>
      <c r="G225"/>
      <c r="H225"/>
      <c r="I225"/>
      <c r="J225"/>
      <c r="K225"/>
      <c r="L225"/>
    </row>
    <row r="226" spans="1:12">
      <c r="A226"/>
      <c r="B226"/>
      <c r="C226"/>
      <c r="D226"/>
      <c r="E226"/>
      <c r="F226"/>
      <c r="G226"/>
      <c r="H226"/>
      <c r="I226"/>
      <c r="J226"/>
      <c r="K226"/>
      <c r="L226"/>
    </row>
    <row r="227" spans="1:12">
      <c r="A227"/>
      <c r="B227"/>
      <c r="C227"/>
      <c r="D227"/>
      <c r="E227"/>
      <c r="F227"/>
      <c r="G227"/>
      <c r="H227"/>
      <c r="I227"/>
      <c r="J227"/>
      <c r="K227"/>
      <c r="L227"/>
    </row>
    <row r="228" spans="1:12">
      <c r="A228"/>
      <c r="B228"/>
      <c r="C228"/>
      <c r="D228"/>
      <c r="E228"/>
      <c r="F228"/>
      <c r="G228"/>
      <c r="H228"/>
      <c r="I228"/>
      <c r="J228"/>
      <c r="K228"/>
      <c r="L228"/>
    </row>
    <row r="229" spans="1:12">
      <c r="A229"/>
      <c r="B229"/>
      <c r="C229"/>
      <c r="D229"/>
      <c r="E229"/>
      <c r="F229"/>
      <c r="G229"/>
      <c r="H229"/>
      <c r="I229"/>
      <c r="J229"/>
      <c r="K229"/>
      <c r="L229"/>
    </row>
    <row r="230" spans="1:12">
      <c r="A230"/>
      <c r="B230"/>
      <c r="C230"/>
      <c r="D230"/>
      <c r="E230"/>
      <c r="F230"/>
      <c r="G230"/>
      <c r="H230"/>
      <c r="I230"/>
      <c r="J230"/>
      <c r="K230"/>
      <c r="L230"/>
    </row>
    <row r="231" spans="1:12">
      <c r="A231"/>
      <c r="B231"/>
      <c r="C231"/>
      <c r="D231"/>
      <c r="E231"/>
      <c r="F231"/>
      <c r="G231"/>
      <c r="H231"/>
      <c r="I231"/>
      <c r="J231"/>
      <c r="K231"/>
      <c r="L231"/>
    </row>
    <row r="232" spans="1:12">
      <c r="A232"/>
      <c r="B232"/>
      <c r="C232"/>
      <c r="D232"/>
      <c r="E232"/>
      <c r="F232"/>
      <c r="G232"/>
      <c r="H232"/>
      <c r="I232"/>
      <c r="J232"/>
      <c r="K232"/>
      <c r="L232"/>
    </row>
    <row r="233" spans="1:12">
      <c r="A233"/>
      <c r="B233"/>
      <c r="C233"/>
      <c r="D233"/>
      <c r="E233"/>
      <c r="F233"/>
      <c r="G233"/>
      <c r="H233"/>
      <c r="I233"/>
      <c r="J233"/>
      <c r="K233"/>
      <c r="L233"/>
    </row>
    <row r="234" spans="1:12">
      <c r="A234"/>
      <c r="B234"/>
      <c r="C234"/>
      <c r="D234"/>
      <c r="E234"/>
      <c r="F234"/>
      <c r="G234"/>
      <c r="H234"/>
      <c r="I234"/>
      <c r="J234"/>
      <c r="K234"/>
      <c r="L234"/>
    </row>
    <row r="235" spans="1:12">
      <c r="A235"/>
      <c r="B235"/>
      <c r="C235"/>
      <c r="D235"/>
      <c r="E235"/>
      <c r="F235"/>
      <c r="G235"/>
      <c r="H235"/>
      <c r="I235"/>
      <c r="J235"/>
      <c r="K235"/>
      <c r="L235"/>
    </row>
    <row r="236" spans="1:12">
      <c r="A236"/>
      <c r="B236"/>
      <c r="C236"/>
      <c r="D236"/>
      <c r="E236"/>
      <c r="F236"/>
      <c r="G236"/>
      <c r="H236"/>
      <c r="I236"/>
      <c r="J236"/>
      <c r="K236"/>
      <c r="L236"/>
    </row>
    <row r="237" spans="1:12">
      <c r="A237"/>
      <c r="B237"/>
      <c r="C237"/>
      <c r="D237"/>
      <c r="E237"/>
      <c r="F237"/>
      <c r="G237"/>
      <c r="H237"/>
      <c r="I237"/>
      <c r="J237"/>
      <c r="K237"/>
      <c r="L237"/>
    </row>
    <row r="238" spans="1:12">
      <c r="A238"/>
      <c r="B238"/>
      <c r="C238"/>
      <c r="D238"/>
      <c r="E238"/>
      <c r="F238"/>
      <c r="G238"/>
      <c r="H238"/>
      <c r="I238"/>
      <c r="J238"/>
      <c r="K238"/>
      <c r="L238"/>
    </row>
    <row r="239" spans="1:12">
      <c r="A239"/>
      <c r="B239"/>
      <c r="C239"/>
      <c r="D239"/>
      <c r="E239"/>
      <c r="F239"/>
      <c r="G239"/>
      <c r="H239"/>
      <c r="I239"/>
      <c r="J239"/>
      <c r="K239"/>
      <c r="L239"/>
    </row>
    <row r="240" spans="1:12">
      <c r="A240"/>
      <c r="B240"/>
      <c r="C240"/>
      <c r="D240"/>
      <c r="E240"/>
      <c r="F240"/>
      <c r="G240"/>
      <c r="H240"/>
      <c r="I240"/>
      <c r="J240"/>
      <c r="K240"/>
      <c r="L240"/>
    </row>
    <row r="241" spans="1:12">
      <c r="A241"/>
      <c r="B241"/>
      <c r="C241"/>
      <c r="D241"/>
      <c r="E241"/>
      <c r="F241"/>
      <c r="G241"/>
      <c r="H241"/>
      <c r="I241"/>
      <c r="J241"/>
      <c r="K241"/>
      <c r="L241"/>
    </row>
    <row r="242" spans="1:12">
      <c r="A242"/>
      <c r="B242"/>
      <c r="C242"/>
      <c r="D242"/>
      <c r="E242"/>
      <c r="F242"/>
      <c r="G242"/>
      <c r="H242"/>
      <c r="I242"/>
      <c r="J242"/>
      <c r="K242"/>
      <c r="L242"/>
    </row>
    <row r="243" spans="1:12">
      <c r="A243"/>
      <c r="B243"/>
      <c r="C243"/>
      <c r="D243"/>
      <c r="E243"/>
      <c r="F243"/>
      <c r="G243"/>
      <c r="H243"/>
      <c r="I243"/>
      <c r="J243"/>
      <c r="K243"/>
      <c r="L243"/>
    </row>
    <row r="244" spans="1:12">
      <c r="A244"/>
      <c r="B244"/>
      <c r="C244"/>
      <c r="D244"/>
      <c r="E244"/>
      <c r="F244"/>
      <c r="G244"/>
      <c r="H244"/>
      <c r="I244"/>
      <c r="J244"/>
      <c r="K244"/>
      <c r="L244"/>
    </row>
    <row r="245" spans="1:12">
      <c r="A245"/>
      <c r="B245"/>
      <c r="C245"/>
      <c r="D245"/>
      <c r="E245"/>
      <c r="F245"/>
      <c r="G245"/>
      <c r="H245"/>
      <c r="I245"/>
      <c r="J245"/>
      <c r="K245"/>
      <c r="L245"/>
    </row>
    <row r="246" spans="1:12">
      <c r="A246"/>
      <c r="B246"/>
      <c r="C246"/>
      <c r="D246"/>
      <c r="E246"/>
      <c r="F246"/>
      <c r="G246"/>
      <c r="H246"/>
      <c r="I246"/>
      <c r="J246"/>
      <c r="K246"/>
      <c r="L246"/>
    </row>
    <row r="247" spans="1:12">
      <c r="A247"/>
      <c r="B247"/>
      <c r="C247"/>
      <c r="D247"/>
      <c r="E247"/>
      <c r="F247"/>
      <c r="G247"/>
      <c r="H247"/>
      <c r="I247"/>
      <c r="J247"/>
      <c r="K247"/>
      <c r="L247"/>
    </row>
    <row r="248" spans="1:12">
      <c r="A248"/>
      <c r="B248"/>
      <c r="C248"/>
      <c r="D248"/>
      <c r="E248"/>
      <c r="F248"/>
      <c r="G248"/>
      <c r="H248"/>
      <c r="I248"/>
      <c r="J248"/>
      <c r="K248"/>
      <c r="L248"/>
    </row>
    <row r="249" spans="1:12">
      <c r="A249"/>
      <c r="B249"/>
      <c r="C249"/>
      <c r="D249"/>
      <c r="E249"/>
      <c r="F249"/>
      <c r="G249"/>
      <c r="H249"/>
      <c r="I249"/>
      <c r="J249"/>
      <c r="K249"/>
      <c r="L249"/>
    </row>
    <row r="250" spans="1:12">
      <c r="A250"/>
      <c r="B250"/>
      <c r="C250"/>
      <c r="D250"/>
      <c r="E250"/>
      <c r="F250"/>
      <c r="G250"/>
      <c r="H250"/>
      <c r="I250"/>
      <c r="J250"/>
      <c r="K250"/>
      <c r="L250"/>
    </row>
    <row r="251" spans="1:12">
      <c r="A251"/>
      <c r="B251"/>
      <c r="C251"/>
      <c r="D251"/>
      <c r="E251"/>
      <c r="F251"/>
      <c r="G251"/>
      <c r="H251"/>
      <c r="I251"/>
      <c r="J251"/>
      <c r="K251"/>
      <c r="L251"/>
    </row>
    <row r="252" spans="1:12">
      <c r="A252"/>
      <c r="B252"/>
      <c r="C252"/>
      <c r="D252"/>
      <c r="E252"/>
      <c r="F252"/>
      <c r="G252"/>
      <c r="H252"/>
      <c r="I252"/>
      <c r="J252"/>
      <c r="K252"/>
      <c r="L252"/>
    </row>
    <row r="253" spans="1:12">
      <c r="A253"/>
      <c r="B253"/>
      <c r="C253"/>
      <c r="D253"/>
      <c r="E253"/>
      <c r="F253"/>
      <c r="G253"/>
      <c r="H253"/>
      <c r="I253"/>
      <c r="J253"/>
      <c r="K253"/>
      <c r="L253"/>
    </row>
    <row r="254" spans="1:12">
      <c r="A254"/>
      <c r="B254"/>
      <c r="C254"/>
      <c r="D254"/>
      <c r="E254"/>
      <c r="F254"/>
      <c r="G254"/>
      <c r="H254"/>
      <c r="I254"/>
      <c r="J254"/>
      <c r="K254"/>
      <c r="L254"/>
    </row>
    <row r="255" spans="1:12">
      <c r="A255"/>
      <c r="B255"/>
      <c r="C255"/>
      <c r="D255"/>
      <c r="E255"/>
      <c r="F255"/>
      <c r="G255"/>
      <c r="H255"/>
      <c r="I255"/>
      <c r="J255"/>
      <c r="K255"/>
      <c r="L255"/>
    </row>
    <row r="256" spans="1:12">
      <c r="A256"/>
      <c r="B256"/>
      <c r="C256"/>
      <c r="D256"/>
      <c r="E256"/>
      <c r="F256"/>
      <c r="G256"/>
      <c r="H256"/>
      <c r="I256"/>
      <c r="J256"/>
      <c r="K256"/>
      <c r="L256"/>
    </row>
    <row r="257" spans="1:12">
      <c r="A257"/>
      <c r="B257"/>
      <c r="C257"/>
      <c r="D257"/>
      <c r="E257"/>
      <c r="F257"/>
      <c r="G257"/>
      <c r="H257"/>
      <c r="I257"/>
      <c r="J257"/>
      <c r="K257"/>
      <c r="L257"/>
    </row>
    <row r="258" spans="1:12">
      <c r="A258"/>
      <c r="B258"/>
      <c r="C258"/>
      <c r="D258"/>
      <c r="E258"/>
      <c r="F258"/>
      <c r="G258"/>
      <c r="H258"/>
      <c r="I258"/>
      <c r="J258"/>
      <c r="K258"/>
      <c r="L258"/>
    </row>
    <row r="259" spans="1:12">
      <c r="A259"/>
      <c r="B259"/>
      <c r="C259"/>
      <c r="D259"/>
      <c r="E259"/>
      <c r="F259"/>
      <c r="G259"/>
      <c r="H259"/>
      <c r="I259"/>
      <c r="J259"/>
      <c r="K259"/>
      <c r="L259"/>
    </row>
    <row r="260" spans="1:12">
      <c r="A260"/>
      <c r="B260"/>
      <c r="C260"/>
      <c r="D260"/>
      <c r="E260"/>
      <c r="F260"/>
      <c r="G260"/>
      <c r="H260"/>
      <c r="I260"/>
      <c r="J260"/>
      <c r="K260"/>
      <c r="L260"/>
    </row>
    <row r="261" spans="1:12">
      <c r="A261"/>
      <c r="B261"/>
      <c r="C261"/>
      <c r="D261"/>
      <c r="E261"/>
      <c r="F261"/>
      <c r="G261"/>
      <c r="H261"/>
      <c r="I261"/>
      <c r="J261"/>
      <c r="K261"/>
      <c r="L261"/>
    </row>
    <row r="262" spans="1:12">
      <c r="A262"/>
      <c r="B262"/>
      <c r="C262"/>
      <c r="D262"/>
      <c r="E262"/>
      <c r="F262"/>
      <c r="G262"/>
      <c r="H262"/>
      <c r="I262"/>
      <c r="J262"/>
      <c r="K262"/>
      <c r="L262"/>
    </row>
    <row r="263" spans="1:12">
      <c r="A263"/>
      <c r="B263"/>
      <c r="C263"/>
      <c r="D263"/>
      <c r="E263"/>
      <c r="F263"/>
      <c r="G263"/>
      <c r="H263"/>
      <c r="I263"/>
      <c r="J263"/>
      <c r="K263"/>
      <c r="L263"/>
    </row>
    <row r="264" spans="1:12">
      <c r="A264"/>
      <c r="B264"/>
      <c r="C264"/>
      <c r="D264"/>
      <c r="E264"/>
      <c r="F264"/>
      <c r="G264"/>
      <c r="H264"/>
      <c r="I264"/>
      <c r="J264"/>
      <c r="K264"/>
      <c r="L264"/>
    </row>
    <row r="265" spans="1:12">
      <c r="A265"/>
      <c r="B265"/>
      <c r="C265"/>
      <c r="D265"/>
      <c r="E265"/>
      <c r="F265"/>
      <c r="G265"/>
      <c r="H265"/>
      <c r="I265"/>
      <c r="J265"/>
      <c r="K265"/>
      <c r="L265"/>
    </row>
    <row r="266" spans="1:12">
      <c r="A266"/>
      <c r="B266"/>
      <c r="C266"/>
      <c r="D266"/>
      <c r="E266"/>
      <c r="F266"/>
      <c r="G266"/>
      <c r="H266"/>
      <c r="I266"/>
      <c r="J266"/>
      <c r="K266"/>
      <c r="L266"/>
    </row>
    <row r="267" spans="1:12">
      <c r="A267"/>
      <c r="B267"/>
      <c r="C267"/>
      <c r="D267"/>
      <c r="E267"/>
      <c r="F267"/>
      <c r="G267"/>
      <c r="H267"/>
      <c r="I267"/>
      <c r="J267"/>
      <c r="K267"/>
      <c r="L267"/>
    </row>
    <row r="268" spans="1:12">
      <c r="A268"/>
      <c r="B268"/>
      <c r="C268"/>
      <c r="D268"/>
      <c r="E268"/>
      <c r="F268"/>
      <c r="G268"/>
      <c r="H268"/>
      <c r="I268"/>
      <c r="J268"/>
      <c r="K268"/>
      <c r="L268"/>
    </row>
    <row r="269" spans="1:12">
      <c r="A269"/>
      <c r="B269"/>
      <c r="C269"/>
      <c r="D269"/>
      <c r="E269"/>
      <c r="F269"/>
      <c r="G269"/>
      <c r="H269"/>
      <c r="I269"/>
      <c r="J269"/>
      <c r="K269"/>
      <c r="L269"/>
    </row>
    <row r="270" spans="1:12">
      <c r="A270"/>
      <c r="B270"/>
      <c r="C270"/>
      <c r="D270"/>
      <c r="E270"/>
      <c r="F270"/>
      <c r="G270"/>
      <c r="H270"/>
      <c r="I270"/>
      <c r="J270"/>
      <c r="K270"/>
      <c r="L270"/>
    </row>
    <row r="271" spans="1:12">
      <c r="A271"/>
      <c r="B271"/>
      <c r="C271"/>
      <c r="D271"/>
      <c r="E271"/>
      <c r="F271"/>
      <c r="G271"/>
      <c r="H271"/>
      <c r="I271"/>
      <c r="J271"/>
      <c r="K271"/>
      <c r="L271"/>
    </row>
    <row r="272" spans="1:12">
      <c r="A272"/>
      <c r="B272"/>
      <c r="C272"/>
      <c r="D272"/>
      <c r="E272"/>
      <c r="F272"/>
      <c r="G272"/>
      <c r="H272"/>
      <c r="I272"/>
      <c r="J272"/>
      <c r="K272"/>
      <c r="L272"/>
    </row>
    <row r="273" spans="1:12">
      <c r="A273"/>
      <c r="B273"/>
      <c r="C273"/>
      <c r="D273"/>
      <c r="E273"/>
      <c r="F273"/>
      <c r="G273"/>
      <c r="H273"/>
      <c r="I273"/>
      <c r="J273"/>
      <c r="K273"/>
      <c r="L273"/>
    </row>
    <row r="274" spans="1:12">
      <c r="A274"/>
      <c r="B274"/>
      <c r="C274"/>
      <c r="D274"/>
      <c r="E274"/>
      <c r="F274"/>
      <c r="G274"/>
      <c r="H274"/>
      <c r="I274"/>
      <c r="J274"/>
      <c r="K274"/>
      <c r="L274"/>
    </row>
    <row r="275" spans="1:12">
      <c r="A275"/>
      <c r="B275"/>
      <c r="C275"/>
      <c r="D275"/>
      <c r="E275"/>
      <c r="F275"/>
      <c r="G275"/>
      <c r="H275"/>
      <c r="I275"/>
      <c r="J275"/>
      <c r="K275"/>
      <c r="L275"/>
    </row>
    <row r="276" spans="1:12">
      <c r="A276"/>
      <c r="B276"/>
      <c r="C276"/>
      <c r="D276"/>
      <c r="E276"/>
      <c r="F276"/>
      <c r="G276"/>
      <c r="H276"/>
      <c r="I276"/>
      <c r="J276"/>
      <c r="K276"/>
      <c r="L276"/>
    </row>
    <row r="277" spans="1:12">
      <c r="A277"/>
      <c r="B277"/>
      <c r="C277"/>
      <c r="D277"/>
      <c r="E277"/>
      <c r="F277"/>
      <c r="G277"/>
      <c r="H277"/>
      <c r="I277"/>
      <c r="J277"/>
      <c r="K277"/>
      <c r="L277"/>
    </row>
    <row r="278" spans="1:12">
      <c r="A278"/>
      <c r="B278"/>
      <c r="C278"/>
      <c r="D278"/>
      <c r="E278"/>
      <c r="F278"/>
      <c r="G278"/>
      <c r="H278"/>
      <c r="I278"/>
      <c r="J278"/>
      <c r="K278"/>
      <c r="L278"/>
    </row>
    <row r="279" spans="1:12">
      <c r="A279"/>
      <c r="B279"/>
      <c r="C279"/>
      <c r="D279"/>
      <c r="E279"/>
      <c r="F279"/>
      <c r="G279"/>
      <c r="H279"/>
      <c r="I279"/>
      <c r="J279"/>
      <c r="K279"/>
      <c r="L279"/>
    </row>
    <row r="280" spans="1:12">
      <c r="A280"/>
      <c r="B280"/>
      <c r="C280"/>
      <c r="D280"/>
      <c r="E280"/>
      <c r="F280"/>
      <c r="G280"/>
      <c r="H280"/>
      <c r="I280"/>
      <c r="J280"/>
      <c r="K280"/>
      <c r="L280"/>
    </row>
    <row r="281" spans="1:12">
      <c r="A281"/>
      <c r="B281"/>
      <c r="C281"/>
      <c r="D281"/>
      <c r="E281"/>
      <c r="F281"/>
      <c r="G281"/>
      <c r="H281"/>
      <c r="I281"/>
      <c r="J281"/>
      <c r="K281"/>
      <c r="L281"/>
    </row>
    <row r="282" spans="1:12">
      <c r="A282"/>
      <c r="B282"/>
      <c r="C282"/>
      <c r="D282"/>
      <c r="E282"/>
      <c r="F282"/>
      <c r="G282"/>
      <c r="H282"/>
      <c r="I282"/>
      <c r="J282"/>
      <c r="K282"/>
      <c r="L282"/>
    </row>
    <row r="283" spans="1:12">
      <c r="A283"/>
      <c r="B283"/>
      <c r="C283"/>
      <c r="D283"/>
      <c r="E283"/>
      <c r="F283"/>
      <c r="G283"/>
      <c r="H283"/>
      <c r="I283"/>
      <c r="J283"/>
      <c r="K283"/>
      <c r="L283"/>
    </row>
    <row r="284" spans="1:12">
      <c r="A284"/>
      <c r="B284"/>
      <c r="C284"/>
      <c r="D284"/>
      <c r="E284"/>
      <c r="F284"/>
      <c r="G284"/>
      <c r="H284"/>
      <c r="I284"/>
      <c r="J284"/>
      <c r="K284"/>
      <c r="L284"/>
    </row>
    <row r="285" spans="1:12">
      <c r="A285"/>
      <c r="B285"/>
      <c r="C285"/>
      <c r="D285"/>
      <c r="E285"/>
      <c r="F285"/>
      <c r="G285"/>
      <c r="H285"/>
      <c r="I285"/>
      <c r="J285"/>
      <c r="K285"/>
      <c r="L285"/>
    </row>
    <row r="286" spans="1:12">
      <c r="A286"/>
      <c r="B286"/>
      <c r="C286"/>
      <c r="D286"/>
      <c r="E286"/>
      <c r="F286"/>
      <c r="G286"/>
      <c r="H286"/>
      <c r="I286"/>
      <c r="J286"/>
      <c r="K286"/>
      <c r="L286"/>
    </row>
    <row r="287" spans="1:12">
      <c r="A287"/>
      <c r="B287"/>
      <c r="C287"/>
      <c r="D287"/>
      <c r="E287"/>
      <c r="F287"/>
      <c r="G287"/>
      <c r="H287"/>
      <c r="I287"/>
      <c r="J287"/>
      <c r="K287"/>
      <c r="L287"/>
    </row>
    <row r="288" spans="1:12">
      <c r="A288"/>
      <c r="B288"/>
      <c r="C288"/>
      <c r="D288"/>
      <c r="E288"/>
      <c r="F288"/>
      <c r="G288"/>
      <c r="H288"/>
      <c r="I288"/>
      <c r="J288"/>
      <c r="K288"/>
      <c r="L288"/>
    </row>
    <row r="289" spans="1:12">
      <c r="A289"/>
      <c r="B289"/>
      <c r="C289"/>
      <c r="D289"/>
      <c r="E289"/>
      <c r="F289"/>
      <c r="G289"/>
      <c r="H289"/>
      <c r="I289"/>
      <c r="J289"/>
      <c r="K289"/>
      <c r="L289"/>
    </row>
    <row r="290" spans="1:12">
      <c r="A290"/>
      <c r="B290"/>
      <c r="C290"/>
      <c r="D290"/>
      <c r="E290"/>
      <c r="F290"/>
      <c r="G290"/>
      <c r="H290"/>
      <c r="I290"/>
      <c r="J290"/>
      <c r="K290"/>
      <c r="L290"/>
    </row>
    <row r="291" spans="1:12">
      <c r="A291"/>
      <c r="B291"/>
      <c r="C291"/>
      <c r="D291"/>
      <c r="E291"/>
      <c r="F291"/>
      <c r="G291"/>
      <c r="H291"/>
      <c r="I291"/>
      <c r="J291"/>
      <c r="K291"/>
      <c r="L291"/>
    </row>
    <row r="292" spans="1:12">
      <c r="A292"/>
      <c r="B292"/>
      <c r="C292"/>
      <c r="D292"/>
      <c r="E292"/>
      <c r="F292"/>
      <c r="G292"/>
      <c r="H292"/>
      <c r="I292"/>
      <c r="J292"/>
      <c r="K292"/>
      <c r="L292"/>
    </row>
    <row r="293" spans="1:12">
      <c r="A293"/>
      <c r="B293"/>
      <c r="C293"/>
      <c r="D293"/>
      <c r="E293"/>
      <c r="F293"/>
      <c r="G293"/>
      <c r="H293"/>
      <c r="I293"/>
      <c r="J293"/>
      <c r="K293"/>
      <c r="L293"/>
    </row>
    <row r="294" spans="1:12">
      <c r="A294"/>
      <c r="B294"/>
      <c r="C294"/>
      <c r="D294"/>
      <c r="E294"/>
      <c r="F294"/>
      <c r="G294"/>
      <c r="H294"/>
      <c r="I294"/>
      <c r="J294"/>
      <c r="K294"/>
      <c r="L294"/>
    </row>
    <row r="295" spans="1:12">
      <c r="A295"/>
      <c r="B295"/>
      <c r="C295"/>
      <c r="D295"/>
      <c r="E295"/>
      <c r="F295"/>
      <c r="G295"/>
      <c r="H295"/>
      <c r="I295"/>
      <c r="J295"/>
      <c r="K295"/>
      <c r="L295"/>
    </row>
    <row r="296" spans="1:12">
      <c r="A296"/>
      <c r="B296"/>
      <c r="C296"/>
      <c r="D296"/>
      <c r="E296"/>
      <c r="F296"/>
      <c r="G296"/>
      <c r="H296"/>
      <c r="I296"/>
      <c r="J296"/>
      <c r="K296"/>
      <c r="L296"/>
    </row>
    <row r="297" spans="1:12">
      <c r="A297"/>
      <c r="B297"/>
      <c r="C297"/>
      <c r="D297"/>
      <c r="E297"/>
      <c r="F297"/>
      <c r="G297"/>
      <c r="H297"/>
      <c r="I297"/>
      <c r="J297"/>
      <c r="K297"/>
      <c r="L297"/>
    </row>
    <row r="298" spans="1:12">
      <c r="A298"/>
      <c r="B298"/>
      <c r="C298"/>
      <c r="D298"/>
      <c r="E298"/>
      <c r="F298"/>
      <c r="G298"/>
      <c r="H298"/>
      <c r="I298"/>
      <c r="J298"/>
      <c r="K298"/>
      <c r="L298"/>
    </row>
    <row r="299" spans="1:12">
      <c r="A299"/>
      <c r="B299"/>
      <c r="C299"/>
      <c r="D299"/>
      <c r="E299"/>
      <c r="F299"/>
      <c r="G299"/>
      <c r="H299"/>
      <c r="I299"/>
      <c r="J299"/>
      <c r="K299"/>
      <c r="L299"/>
    </row>
    <row r="300" spans="1:12">
      <c r="A300"/>
      <c r="B300"/>
      <c r="C300"/>
      <c r="D300"/>
      <c r="E300"/>
      <c r="F300"/>
      <c r="G300"/>
      <c r="H300"/>
      <c r="I300"/>
      <c r="J300"/>
      <c r="K300"/>
      <c r="L300"/>
    </row>
    <row r="301" spans="1:12">
      <c r="A301"/>
      <c r="B301"/>
      <c r="C301"/>
      <c r="D301"/>
      <c r="E301"/>
      <c r="F301"/>
      <c r="G301"/>
      <c r="H301"/>
      <c r="I301"/>
      <c r="J301"/>
      <c r="K301"/>
      <c r="L301"/>
    </row>
    <row r="302" spans="1:12">
      <c r="A302"/>
      <c r="B302"/>
      <c r="C302"/>
      <c r="D302"/>
      <c r="E302"/>
      <c r="F302"/>
      <c r="G302"/>
      <c r="H302"/>
      <c r="I302"/>
      <c r="J302"/>
      <c r="K302"/>
      <c r="L302"/>
    </row>
    <row r="303" spans="1:12">
      <c r="A303"/>
      <c r="B303"/>
      <c r="C303"/>
      <c r="D303"/>
      <c r="E303"/>
      <c r="F303"/>
      <c r="G303"/>
      <c r="H303"/>
      <c r="I303"/>
      <c r="J303"/>
      <c r="K303"/>
      <c r="L303"/>
    </row>
    <row r="304" spans="1:12">
      <c r="A304"/>
      <c r="B304"/>
      <c r="C304"/>
      <c r="D304"/>
      <c r="E304"/>
      <c r="F304"/>
      <c r="G304"/>
      <c r="H304"/>
      <c r="I304"/>
      <c r="J304"/>
      <c r="K304"/>
      <c r="L304"/>
    </row>
    <row r="305" spans="1:12">
      <c r="A305"/>
      <c r="B305"/>
      <c r="C305"/>
      <c r="D305"/>
      <c r="E305"/>
      <c r="F305"/>
      <c r="G305"/>
      <c r="H305"/>
      <c r="I305"/>
      <c r="J305"/>
      <c r="K305"/>
      <c r="L305"/>
    </row>
    <row r="306" spans="1:12">
      <c r="A306"/>
      <c r="B306"/>
      <c r="C306"/>
      <c r="D306"/>
      <c r="E306"/>
      <c r="F306"/>
      <c r="G306"/>
      <c r="H306"/>
      <c r="I306"/>
      <c r="J306"/>
      <c r="K306"/>
      <c r="L306"/>
    </row>
    <row r="307" spans="1:12">
      <c r="A307"/>
      <c r="B307"/>
      <c r="C307"/>
      <c r="D307"/>
      <c r="E307"/>
      <c r="F307"/>
      <c r="G307"/>
      <c r="H307"/>
      <c r="I307"/>
      <c r="J307"/>
      <c r="K307"/>
      <c r="L307"/>
    </row>
    <row r="308" spans="1:12">
      <c r="A308"/>
      <c r="B308"/>
      <c r="C308"/>
      <c r="D308"/>
      <c r="E308"/>
      <c r="F308"/>
      <c r="G308"/>
      <c r="H308"/>
      <c r="I308"/>
      <c r="J308"/>
      <c r="K308"/>
      <c r="L308"/>
    </row>
    <row r="309" spans="1:12">
      <c r="A309"/>
      <c r="B309"/>
      <c r="C309"/>
      <c r="D309"/>
      <c r="E309"/>
      <c r="F309"/>
      <c r="G309"/>
      <c r="H309"/>
      <c r="I309"/>
      <c r="J309"/>
      <c r="K309"/>
      <c r="L309"/>
    </row>
    <row r="310" spans="1:12">
      <c r="A310"/>
      <c r="B310"/>
      <c r="C310"/>
      <c r="D310"/>
      <c r="E310"/>
      <c r="F310"/>
      <c r="G310"/>
      <c r="H310"/>
      <c r="I310"/>
      <c r="J310"/>
      <c r="K310"/>
      <c r="L310"/>
    </row>
    <row r="311" spans="1:12">
      <c r="A311"/>
      <c r="B311"/>
      <c r="C311"/>
      <c r="D311"/>
      <c r="E311"/>
      <c r="F311"/>
      <c r="G311"/>
      <c r="H311"/>
      <c r="I311"/>
      <c r="J311"/>
      <c r="K311"/>
      <c r="L311"/>
    </row>
    <row r="312" spans="1:12">
      <c r="A312"/>
      <c r="B312"/>
      <c r="C312"/>
      <c r="D312"/>
      <c r="E312"/>
      <c r="F312"/>
      <c r="G312"/>
      <c r="H312"/>
      <c r="I312"/>
      <c r="J312"/>
      <c r="K312"/>
      <c r="L312"/>
    </row>
    <row r="313" spans="1:12">
      <c r="A313"/>
      <c r="B313"/>
      <c r="C313"/>
      <c r="D313"/>
      <c r="E313"/>
      <c r="F313"/>
      <c r="G313"/>
      <c r="H313"/>
      <c r="I313"/>
      <c r="J313"/>
      <c r="K313"/>
      <c r="L313"/>
    </row>
    <row r="314" spans="1:12">
      <c r="A314"/>
      <c r="B314"/>
      <c r="C314"/>
      <c r="D314"/>
      <c r="E314"/>
      <c r="F314"/>
      <c r="G314"/>
      <c r="H314"/>
      <c r="I314"/>
      <c r="J314"/>
      <c r="K314"/>
      <c r="L314"/>
    </row>
    <row r="315" spans="1:12">
      <c r="A315"/>
      <c r="B315"/>
      <c r="C315"/>
      <c r="D315"/>
      <c r="E315"/>
      <c r="F315"/>
      <c r="G315"/>
      <c r="H315"/>
      <c r="I315"/>
      <c r="J315"/>
      <c r="K315"/>
      <c r="L315"/>
    </row>
    <row r="316" spans="1:12">
      <c r="A316"/>
      <c r="B316"/>
      <c r="C316"/>
      <c r="D316"/>
      <c r="E316"/>
      <c r="F316"/>
      <c r="G316"/>
      <c r="H316"/>
      <c r="I316"/>
      <c r="J316"/>
      <c r="K316"/>
      <c r="L316"/>
    </row>
    <row r="317" spans="1:12">
      <c r="A317"/>
      <c r="B317"/>
      <c r="C317"/>
      <c r="D317"/>
      <c r="E317"/>
      <c r="F317"/>
      <c r="G317"/>
      <c r="H317"/>
      <c r="I317"/>
      <c r="J317"/>
      <c r="K317"/>
      <c r="L317"/>
    </row>
    <row r="318" spans="1:12">
      <c r="A318"/>
      <c r="B318"/>
      <c r="C318"/>
      <c r="D318"/>
      <c r="E318"/>
      <c r="F318"/>
      <c r="G318"/>
      <c r="H318"/>
      <c r="I318"/>
      <c r="J318"/>
      <c r="K318"/>
      <c r="L318"/>
    </row>
    <row r="319" spans="1:12">
      <c r="A319"/>
      <c r="B319"/>
      <c r="C319"/>
      <c r="D319"/>
      <c r="E319"/>
      <c r="F319"/>
      <c r="G319"/>
      <c r="H319"/>
      <c r="I319"/>
      <c r="J319"/>
      <c r="K319"/>
      <c r="L319"/>
    </row>
    <row r="320" spans="1:12">
      <c r="A320"/>
      <c r="B320"/>
      <c r="C320"/>
      <c r="D320"/>
      <c r="E320"/>
      <c r="F320"/>
      <c r="G320"/>
      <c r="H320"/>
      <c r="I320"/>
      <c r="J320"/>
      <c r="K320"/>
      <c r="L320"/>
    </row>
    <row r="321" spans="1:12">
      <c r="A321"/>
      <c r="B321"/>
      <c r="C321"/>
      <c r="D321"/>
      <c r="E321"/>
      <c r="F321"/>
      <c r="G321"/>
      <c r="H321"/>
      <c r="I321"/>
      <c r="J321"/>
      <c r="K321"/>
      <c r="L321"/>
    </row>
    <row r="322" spans="1:12">
      <c r="A322"/>
      <c r="B322"/>
      <c r="C322"/>
      <c r="D322"/>
      <c r="E322"/>
      <c r="F322"/>
      <c r="G322"/>
      <c r="H322"/>
      <c r="I322"/>
      <c r="J322"/>
      <c r="K322"/>
      <c r="L322"/>
    </row>
    <row r="323" spans="1:12">
      <c r="A323"/>
      <c r="B323"/>
      <c r="C323"/>
      <c r="D323"/>
      <c r="E323"/>
      <c r="F323"/>
      <c r="G323"/>
      <c r="H323"/>
      <c r="I323"/>
      <c r="J323"/>
      <c r="K323"/>
      <c r="L323"/>
    </row>
    <row r="324" spans="1:12">
      <c r="A324"/>
      <c r="B324"/>
      <c r="C324"/>
      <c r="D324"/>
      <c r="E324"/>
      <c r="F324"/>
      <c r="G324"/>
      <c r="H324"/>
      <c r="I324"/>
      <c r="J324"/>
      <c r="K324"/>
      <c r="L324"/>
    </row>
    <row r="325" spans="1:12">
      <c r="A325"/>
      <c r="B325"/>
      <c r="C325"/>
      <c r="D325"/>
      <c r="E325"/>
      <c r="F325"/>
      <c r="G325"/>
      <c r="H325"/>
      <c r="I325"/>
      <c r="J325"/>
      <c r="K325"/>
      <c r="L325"/>
    </row>
    <row r="326" spans="1:12">
      <c r="A326"/>
      <c r="B326"/>
      <c r="C326"/>
      <c r="D326"/>
      <c r="E326"/>
      <c r="F326"/>
      <c r="G326"/>
      <c r="H326"/>
      <c r="I326"/>
      <c r="J326"/>
      <c r="K326"/>
      <c r="L326"/>
    </row>
    <row r="327" spans="1:12">
      <c r="A327"/>
      <c r="B327"/>
      <c r="C327"/>
      <c r="D327"/>
      <c r="E327"/>
      <c r="F327"/>
      <c r="G327"/>
      <c r="H327"/>
      <c r="I327"/>
      <c r="J327"/>
      <c r="K327"/>
      <c r="L327"/>
    </row>
    <row r="328" spans="1:12">
      <c r="A328"/>
      <c r="B328"/>
      <c r="C328"/>
      <c r="D328"/>
      <c r="E328"/>
      <c r="F328"/>
      <c r="G328"/>
      <c r="H328"/>
      <c r="I328"/>
      <c r="J328"/>
      <c r="K328"/>
      <c r="L328"/>
    </row>
    <row r="329" spans="1:12">
      <c r="A329"/>
      <c r="B329"/>
      <c r="C329"/>
      <c r="D329"/>
      <c r="E329"/>
      <c r="F329"/>
      <c r="G329"/>
      <c r="H329"/>
      <c r="I329"/>
      <c r="J329"/>
      <c r="K329"/>
      <c r="L329"/>
    </row>
    <row r="330" spans="1:12">
      <c r="A330"/>
      <c r="B330"/>
      <c r="C330"/>
      <c r="D330"/>
      <c r="E330"/>
      <c r="F330"/>
      <c r="G330"/>
      <c r="H330"/>
      <c r="I330"/>
      <c r="J330"/>
      <c r="K330"/>
      <c r="L330"/>
    </row>
    <row r="331" spans="1:12">
      <c r="A331"/>
      <c r="B331"/>
      <c r="C331"/>
      <c r="D331"/>
      <c r="E331"/>
      <c r="F331"/>
      <c r="G331"/>
      <c r="H331"/>
      <c r="I331"/>
      <c r="J331"/>
      <c r="K331"/>
      <c r="L331"/>
    </row>
  </sheetData>
  <sheetProtection selectLockedCells="1" selectUnlockedCells="1"/>
  <mergeCells count="50">
    <mergeCell ref="K5:L5"/>
    <mergeCell ref="K7:L7"/>
    <mergeCell ref="A8:F8"/>
    <mergeCell ref="G8:L8"/>
    <mergeCell ref="A18:A22"/>
    <mergeCell ref="B18:B20"/>
    <mergeCell ref="C18:L18"/>
    <mergeCell ref="C13:G13"/>
    <mergeCell ref="H13:L13"/>
    <mergeCell ref="A12:A16"/>
    <mergeCell ref="B12:B14"/>
    <mergeCell ref="C12:G12"/>
    <mergeCell ref="H12:L12"/>
    <mergeCell ref="C19:G19"/>
    <mergeCell ref="H19:L19"/>
    <mergeCell ref="K6:L6"/>
    <mergeCell ref="W7:X7"/>
    <mergeCell ref="M8:R8"/>
    <mergeCell ref="S8:X8"/>
    <mergeCell ref="W5:X5"/>
    <mergeCell ref="W6:X6"/>
    <mergeCell ref="A25:L25"/>
    <mergeCell ref="O19:X19"/>
    <mergeCell ref="O20:S20"/>
    <mergeCell ref="T20:X20"/>
    <mergeCell ref="M9:R9"/>
    <mergeCell ref="S9:X9"/>
    <mergeCell ref="M12:M17"/>
    <mergeCell ref="N12:N14"/>
    <mergeCell ref="O12:S12"/>
    <mergeCell ref="T12:X12"/>
    <mergeCell ref="O13:S13"/>
    <mergeCell ref="T13:X13"/>
    <mergeCell ref="A9:F9"/>
    <mergeCell ref="G9:L9"/>
    <mergeCell ref="M19:M23"/>
    <mergeCell ref="N19:N21"/>
    <mergeCell ref="M26:X26"/>
    <mergeCell ref="A81:A85"/>
    <mergeCell ref="B81:B83"/>
    <mergeCell ref="C81:G81"/>
    <mergeCell ref="H81:L81"/>
    <mergeCell ref="C82:G82"/>
    <mergeCell ref="H82:L82"/>
    <mergeCell ref="A43:B43"/>
    <mergeCell ref="A88:A92"/>
    <mergeCell ref="B88:B90"/>
    <mergeCell ref="C88:L88"/>
    <mergeCell ref="C89:G89"/>
    <mergeCell ref="H89:L89"/>
  </mergeCells>
  <printOptions horizontalCentered="1"/>
  <pageMargins left="0" right="0" top="0.19685039370078741" bottom="0" header="0.31496062992125984" footer="0.31496062992125984"/>
  <pageSetup paperSize="9" scale="40" firstPageNumber="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FF00"/>
    <pageSetUpPr fitToPage="1"/>
  </sheetPr>
  <dimension ref="A1:V42"/>
  <sheetViews>
    <sheetView zoomScale="60" zoomScaleNormal="60" workbookViewId="0">
      <selection activeCell="AA12" sqref="AA12"/>
    </sheetView>
  </sheetViews>
  <sheetFormatPr defaultRowHeight="12.75"/>
  <cols>
    <col min="1" max="1" width="17.75" style="36" customWidth="1"/>
    <col min="2" max="2" width="24.875" style="36" customWidth="1"/>
    <col min="3" max="3" width="12.25" style="37" customWidth="1"/>
    <col min="4" max="4" width="3.75" style="37" hidden="1" customWidth="1"/>
    <col min="5" max="5" width="5" style="37" hidden="1" customWidth="1"/>
    <col min="6" max="6" width="14.25" style="37" customWidth="1"/>
    <col min="7" max="7" width="15.125" style="38" customWidth="1"/>
    <col min="8" max="8" width="13.75" style="37" customWidth="1"/>
    <col min="9" max="9" width="3.625" style="37" hidden="1" customWidth="1"/>
    <col min="10" max="10" width="4.625" style="37" hidden="1" customWidth="1"/>
    <col min="11" max="11" width="13.125" style="37" customWidth="1"/>
    <col min="12" max="12" width="14.75" style="38" customWidth="1"/>
    <col min="13" max="13" width="15.375" style="37" customWidth="1"/>
    <col min="14" max="14" width="5.75" style="37" hidden="1" customWidth="1"/>
    <col min="15" max="15" width="4.625" style="37" hidden="1" customWidth="1"/>
    <col min="16" max="16" width="14.875" style="37" customWidth="1"/>
    <col min="17" max="17" width="14" style="38" customWidth="1"/>
    <col min="18" max="18" width="13.75" style="37" customWidth="1"/>
    <col min="19" max="19" width="3.625" style="37" hidden="1" customWidth="1"/>
    <col min="20" max="20" width="6.25" style="37" hidden="1" customWidth="1"/>
    <col min="21" max="21" width="13.125" style="37" customWidth="1"/>
    <col min="22" max="22" width="15.375" style="38" customWidth="1"/>
    <col min="23" max="257" width="9" style="36"/>
    <col min="258" max="258" width="22.25" style="36" customWidth="1"/>
    <col min="259" max="259" width="9.375" style="36" customWidth="1"/>
    <col min="260" max="260" width="12.5" style="36" customWidth="1"/>
    <col min="261" max="261" width="12.625" style="36" customWidth="1"/>
    <col min="262" max="262" width="11.5" style="36" customWidth="1"/>
    <col min="263" max="263" width="11.375" style="36" customWidth="1"/>
    <col min="264" max="264" width="11" style="36" customWidth="1"/>
    <col min="265" max="265" width="9.75" style="36" customWidth="1"/>
    <col min="266" max="266" width="14.875" style="36" customWidth="1"/>
    <col min="267" max="267" width="12.625" style="36" customWidth="1"/>
    <col min="268" max="268" width="10" style="36" customWidth="1"/>
    <col min="269" max="269" width="11.375" style="36" bestFit="1" customWidth="1"/>
    <col min="270" max="270" width="14.25" style="36" customWidth="1"/>
    <col min="271" max="271" width="5.375" style="36" bestFit="1" customWidth="1"/>
    <col min="272" max="272" width="10" style="36" customWidth="1"/>
    <col min="273" max="513" width="9" style="36"/>
    <col min="514" max="514" width="22.25" style="36" customWidth="1"/>
    <col min="515" max="515" width="9.375" style="36" customWidth="1"/>
    <col min="516" max="516" width="12.5" style="36" customWidth="1"/>
    <col min="517" max="517" width="12.625" style="36" customWidth="1"/>
    <col min="518" max="518" width="11.5" style="36" customWidth="1"/>
    <col min="519" max="519" width="11.375" style="36" customWidth="1"/>
    <col min="520" max="520" width="11" style="36" customWidth="1"/>
    <col min="521" max="521" width="9.75" style="36" customWidth="1"/>
    <col min="522" max="522" width="14.875" style="36" customWidth="1"/>
    <col min="523" max="523" width="12.625" style="36" customWidth="1"/>
    <col min="524" max="524" width="10" style="36" customWidth="1"/>
    <col min="525" max="525" width="11.375" style="36" bestFit="1" customWidth="1"/>
    <col min="526" max="526" width="14.25" style="36" customWidth="1"/>
    <col min="527" max="527" width="5.375" style="36" bestFit="1" customWidth="1"/>
    <col min="528" max="528" width="10" style="36" customWidth="1"/>
    <col min="529" max="769" width="9" style="36"/>
    <col min="770" max="770" width="22.25" style="36" customWidth="1"/>
    <col min="771" max="771" width="9.375" style="36" customWidth="1"/>
    <col min="772" max="772" width="12.5" style="36" customWidth="1"/>
    <col min="773" max="773" width="12.625" style="36" customWidth="1"/>
    <col min="774" max="774" width="11.5" style="36" customWidth="1"/>
    <col min="775" max="775" width="11.375" style="36" customWidth="1"/>
    <col min="776" max="776" width="11" style="36" customWidth="1"/>
    <col min="777" max="777" width="9.75" style="36" customWidth="1"/>
    <col min="778" max="778" width="14.875" style="36" customWidth="1"/>
    <col min="779" max="779" width="12.625" style="36" customWidth="1"/>
    <col min="780" max="780" width="10" style="36" customWidth="1"/>
    <col min="781" max="781" width="11.375" style="36" bestFit="1" customWidth="1"/>
    <col min="782" max="782" width="14.25" style="36" customWidth="1"/>
    <col min="783" max="783" width="5.375" style="36" bestFit="1" customWidth="1"/>
    <col min="784" max="784" width="10" style="36" customWidth="1"/>
    <col min="785" max="1025" width="9" style="36"/>
    <col min="1026" max="1026" width="22.25" style="36" customWidth="1"/>
    <col min="1027" max="1027" width="9.375" style="36" customWidth="1"/>
    <col min="1028" max="1028" width="12.5" style="36" customWidth="1"/>
    <col min="1029" max="1029" width="12.625" style="36" customWidth="1"/>
    <col min="1030" max="1030" width="11.5" style="36" customWidth="1"/>
    <col min="1031" max="1031" width="11.375" style="36" customWidth="1"/>
    <col min="1032" max="1032" width="11" style="36" customWidth="1"/>
    <col min="1033" max="1033" width="9.75" style="36" customWidth="1"/>
    <col min="1034" max="1034" width="14.875" style="36" customWidth="1"/>
    <col min="1035" max="1035" width="12.625" style="36" customWidth="1"/>
    <col min="1036" max="1036" width="10" style="36" customWidth="1"/>
    <col min="1037" max="1037" width="11.375" style="36" bestFit="1" customWidth="1"/>
    <col min="1038" max="1038" width="14.25" style="36" customWidth="1"/>
    <col min="1039" max="1039" width="5.375" style="36" bestFit="1" customWidth="1"/>
    <col min="1040" max="1040" width="10" style="36" customWidth="1"/>
    <col min="1041" max="1281" width="9" style="36"/>
    <col min="1282" max="1282" width="22.25" style="36" customWidth="1"/>
    <col min="1283" max="1283" width="9.375" style="36" customWidth="1"/>
    <col min="1284" max="1284" width="12.5" style="36" customWidth="1"/>
    <col min="1285" max="1285" width="12.625" style="36" customWidth="1"/>
    <col min="1286" max="1286" width="11.5" style="36" customWidth="1"/>
    <col min="1287" max="1287" width="11.375" style="36" customWidth="1"/>
    <col min="1288" max="1288" width="11" style="36" customWidth="1"/>
    <col min="1289" max="1289" width="9.75" style="36" customWidth="1"/>
    <col min="1290" max="1290" width="14.875" style="36" customWidth="1"/>
    <col min="1291" max="1291" width="12.625" style="36" customWidth="1"/>
    <col min="1292" max="1292" width="10" style="36" customWidth="1"/>
    <col min="1293" max="1293" width="11.375" style="36" bestFit="1" customWidth="1"/>
    <col min="1294" max="1294" width="14.25" style="36" customWidth="1"/>
    <col min="1295" max="1295" width="5.375" style="36" bestFit="1" customWidth="1"/>
    <col min="1296" max="1296" width="10" style="36" customWidth="1"/>
    <col min="1297" max="1537" width="9" style="36"/>
    <col min="1538" max="1538" width="22.25" style="36" customWidth="1"/>
    <col min="1539" max="1539" width="9.375" style="36" customWidth="1"/>
    <col min="1540" max="1540" width="12.5" style="36" customWidth="1"/>
    <col min="1541" max="1541" width="12.625" style="36" customWidth="1"/>
    <col min="1542" max="1542" width="11.5" style="36" customWidth="1"/>
    <col min="1543" max="1543" width="11.375" style="36" customWidth="1"/>
    <col min="1544" max="1544" width="11" style="36" customWidth="1"/>
    <col min="1545" max="1545" width="9.75" style="36" customWidth="1"/>
    <col min="1546" max="1546" width="14.875" style="36" customWidth="1"/>
    <col min="1547" max="1547" width="12.625" style="36" customWidth="1"/>
    <col min="1548" max="1548" width="10" style="36" customWidth="1"/>
    <col min="1549" max="1549" width="11.375" style="36" bestFit="1" customWidth="1"/>
    <col min="1550" max="1550" width="14.25" style="36" customWidth="1"/>
    <col min="1551" max="1551" width="5.375" style="36" bestFit="1" customWidth="1"/>
    <col min="1552" max="1552" width="10" style="36" customWidth="1"/>
    <col min="1553" max="1793" width="9" style="36"/>
    <col min="1794" max="1794" width="22.25" style="36" customWidth="1"/>
    <col min="1795" max="1795" width="9.375" style="36" customWidth="1"/>
    <col min="1796" max="1796" width="12.5" style="36" customWidth="1"/>
    <col min="1797" max="1797" width="12.625" style="36" customWidth="1"/>
    <col min="1798" max="1798" width="11.5" style="36" customWidth="1"/>
    <col min="1799" max="1799" width="11.375" style="36" customWidth="1"/>
    <col min="1800" max="1800" width="11" style="36" customWidth="1"/>
    <col min="1801" max="1801" width="9.75" style="36" customWidth="1"/>
    <col min="1802" max="1802" width="14.875" style="36" customWidth="1"/>
    <col min="1803" max="1803" width="12.625" style="36" customWidth="1"/>
    <col min="1804" max="1804" width="10" style="36" customWidth="1"/>
    <col min="1805" max="1805" width="11.375" style="36" bestFit="1" customWidth="1"/>
    <col min="1806" max="1806" width="14.25" style="36" customWidth="1"/>
    <col min="1807" max="1807" width="5.375" style="36" bestFit="1" customWidth="1"/>
    <col min="1808" max="1808" width="10" style="36" customWidth="1"/>
    <col min="1809" max="2049" width="9" style="36"/>
    <col min="2050" max="2050" width="22.25" style="36" customWidth="1"/>
    <col min="2051" max="2051" width="9.375" style="36" customWidth="1"/>
    <col min="2052" max="2052" width="12.5" style="36" customWidth="1"/>
    <col min="2053" max="2053" width="12.625" style="36" customWidth="1"/>
    <col min="2054" max="2054" width="11.5" style="36" customWidth="1"/>
    <col min="2055" max="2055" width="11.375" style="36" customWidth="1"/>
    <col min="2056" max="2056" width="11" style="36" customWidth="1"/>
    <col min="2057" max="2057" width="9.75" style="36" customWidth="1"/>
    <col min="2058" max="2058" width="14.875" style="36" customWidth="1"/>
    <col min="2059" max="2059" width="12.625" style="36" customWidth="1"/>
    <col min="2060" max="2060" width="10" style="36" customWidth="1"/>
    <col min="2061" max="2061" width="11.375" style="36" bestFit="1" customWidth="1"/>
    <col min="2062" max="2062" width="14.25" style="36" customWidth="1"/>
    <col min="2063" max="2063" width="5.375" style="36" bestFit="1" customWidth="1"/>
    <col min="2064" max="2064" width="10" style="36" customWidth="1"/>
    <col min="2065" max="2305" width="9" style="36"/>
    <col min="2306" max="2306" width="22.25" style="36" customWidth="1"/>
    <col min="2307" max="2307" width="9.375" style="36" customWidth="1"/>
    <col min="2308" max="2308" width="12.5" style="36" customWidth="1"/>
    <col min="2309" max="2309" width="12.625" style="36" customWidth="1"/>
    <col min="2310" max="2310" width="11.5" style="36" customWidth="1"/>
    <col min="2311" max="2311" width="11.375" style="36" customWidth="1"/>
    <col min="2312" max="2312" width="11" style="36" customWidth="1"/>
    <col min="2313" max="2313" width="9.75" style="36" customWidth="1"/>
    <col min="2314" max="2314" width="14.875" style="36" customWidth="1"/>
    <col min="2315" max="2315" width="12.625" style="36" customWidth="1"/>
    <col min="2316" max="2316" width="10" style="36" customWidth="1"/>
    <col min="2317" max="2317" width="11.375" style="36" bestFit="1" customWidth="1"/>
    <col min="2318" max="2318" width="14.25" style="36" customWidth="1"/>
    <col min="2319" max="2319" width="5.375" style="36" bestFit="1" customWidth="1"/>
    <col min="2320" max="2320" width="10" style="36" customWidth="1"/>
    <col min="2321" max="2561" width="9" style="36"/>
    <col min="2562" max="2562" width="22.25" style="36" customWidth="1"/>
    <col min="2563" max="2563" width="9.375" style="36" customWidth="1"/>
    <col min="2564" max="2564" width="12.5" style="36" customWidth="1"/>
    <col min="2565" max="2565" width="12.625" style="36" customWidth="1"/>
    <col min="2566" max="2566" width="11.5" style="36" customWidth="1"/>
    <col min="2567" max="2567" width="11.375" style="36" customWidth="1"/>
    <col min="2568" max="2568" width="11" style="36" customWidth="1"/>
    <col min="2569" max="2569" width="9.75" style="36" customWidth="1"/>
    <col min="2570" max="2570" width="14.875" style="36" customWidth="1"/>
    <col min="2571" max="2571" width="12.625" style="36" customWidth="1"/>
    <col min="2572" max="2572" width="10" style="36" customWidth="1"/>
    <col min="2573" max="2573" width="11.375" style="36" bestFit="1" customWidth="1"/>
    <col min="2574" max="2574" width="14.25" style="36" customWidth="1"/>
    <col min="2575" max="2575" width="5.375" style="36" bestFit="1" customWidth="1"/>
    <col min="2576" max="2576" width="10" style="36" customWidth="1"/>
    <col min="2577" max="2817" width="9" style="36"/>
    <col min="2818" max="2818" width="22.25" style="36" customWidth="1"/>
    <col min="2819" max="2819" width="9.375" style="36" customWidth="1"/>
    <col min="2820" max="2820" width="12.5" style="36" customWidth="1"/>
    <col min="2821" max="2821" width="12.625" style="36" customWidth="1"/>
    <col min="2822" max="2822" width="11.5" style="36" customWidth="1"/>
    <col min="2823" max="2823" width="11.375" style="36" customWidth="1"/>
    <col min="2824" max="2824" width="11" style="36" customWidth="1"/>
    <col min="2825" max="2825" width="9.75" style="36" customWidth="1"/>
    <col min="2826" max="2826" width="14.875" style="36" customWidth="1"/>
    <col min="2827" max="2827" width="12.625" style="36" customWidth="1"/>
    <col min="2828" max="2828" width="10" style="36" customWidth="1"/>
    <col min="2829" max="2829" width="11.375" style="36" bestFit="1" customWidth="1"/>
    <col min="2830" max="2830" width="14.25" style="36" customWidth="1"/>
    <col min="2831" max="2831" width="5.375" style="36" bestFit="1" customWidth="1"/>
    <col min="2832" max="2832" width="10" style="36" customWidth="1"/>
    <col min="2833" max="3073" width="9" style="36"/>
    <col min="3074" max="3074" width="22.25" style="36" customWidth="1"/>
    <col min="3075" max="3075" width="9.375" style="36" customWidth="1"/>
    <col min="3076" max="3076" width="12.5" style="36" customWidth="1"/>
    <col min="3077" max="3077" width="12.625" style="36" customWidth="1"/>
    <col min="3078" max="3078" width="11.5" style="36" customWidth="1"/>
    <col min="3079" max="3079" width="11.375" style="36" customWidth="1"/>
    <col min="3080" max="3080" width="11" style="36" customWidth="1"/>
    <col min="3081" max="3081" width="9.75" style="36" customWidth="1"/>
    <col min="3082" max="3082" width="14.875" style="36" customWidth="1"/>
    <col min="3083" max="3083" width="12.625" style="36" customWidth="1"/>
    <col min="3084" max="3084" width="10" style="36" customWidth="1"/>
    <col min="3085" max="3085" width="11.375" style="36" bestFit="1" customWidth="1"/>
    <col min="3086" max="3086" width="14.25" style="36" customWidth="1"/>
    <col min="3087" max="3087" width="5.375" style="36" bestFit="1" customWidth="1"/>
    <col min="3088" max="3088" width="10" style="36" customWidth="1"/>
    <col min="3089" max="3329" width="9" style="36"/>
    <col min="3330" max="3330" width="22.25" style="36" customWidth="1"/>
    <col min="3331" max="3331" width="9.375" style="36" customWidth="1"/>
    <col min="3332" max="3332" width="12.5" style="36" customWidth="1"/>
    <col min="3333" max="3333" width="12.625" style="36" customWidth="1"/>
    <col min="3334" max="3334" width="11.5" style="36" customWidth="1"/>
    <col min="3335" max="3335" width="11.375" style="36" customWidth="1"/>
    <col min="3336" max="3336" width="11" style="36" customWidth="1"/>
    <col min="3337" max="3337" width="9.75" style="36" customWidth="1"/>
    <col min="3338" max="3338" width="14.875" style="36" customWidth="1"/>
    <col min="3339" max="3339" width="12.625" style="36" customWidth="1"/>
    <col min="3340" max="3340" width="10" style="36" customWidth="1"/>
    <col min="3341" max="3341" width="11.375" style="36" bestFit="1" customWidth="1"/>
    <col min="3342" max="3342" width="14.25" style="36" customWidth="1"/>
    <col min="3343" max="3343" width="5.375" style="36" bestFit="1" customWidth="1"/>
    <col min="3344" max="3344" width="10" style="36" customWidth="1"/>
    <col min="3345" max="3585" width="9" style="36"/>
    <col min="3586" max="3586" width="22.25" style="36" customWidth="1"/>
    <col min="3587" max="3587" width="9.375" style="36" customWidth="1"/>
    <col min="3588" max="3588" width="12.5" style="36" customWidth="1"/>
    <col min="3589" max="3589" width="12.625" style="36" customWidth="1"/>
    <col min="3590" max="3590" width="11.5" style="36" customWidth="1"/>
    <col min="3591" max="3591" width="11.375" style="36" customWidth="1"/>
    <col min="3592" max="3592" width="11" style="36" customWidth="1"/>
    <col min="3593" max="3593" width="9.75" style="36" customWidth="1"/>
    <col min="3594" max="3594" width="14.875" style="36" customWidth="1"/>
    <col min="3595" max="3595" width="12.625" style="36" customWidth="1"/>
    <col min="3596" max="3596" width="10" style="36" customWidth="1"/>
    <col min="3597" max="3597" width="11.375" style="36" bestFit="1" customWidth="1"/>
    <col min="3598" max="3598" width="14.25" style="36" customWidth="1"/>
    <col min="3599" max="3599" width="5.375" style="36" bestFit="1" customWidth="1"/>
    <col min="3600" max="3600" width="10" style="36" customWidth="1"/>
    <col min="3601" max="3841" width="9" style="36"/>
    <col min="3842" max="3842" width="22.25" style="36" customWidth="1"/>
    <col min="3843" max="3843" width="9.375" style="36" customWidth="1"/>
    <col min="3844" max="3844" width="12.5" style="36" customWidth="1"/>
    <col min="3845" max="3845" width="12.625" style="36" customWidth="1"/>
    <col min="3846" max="3846" width="11.5" style="36" customWidth="1"/>
    <col min="3847" max="3847" width="11.375" style="36" customWidth="1"/>
    <col min="3848" max="3848" width="11" style="36" customWidth="1"/>
    <col min="3849" max="3849" width="9.75" style="36" customWidth="1"/>
    <col min="3850" max="3850" width="14.875" style="36" customWidth="1"/>
    <col min="3851" max="3851" width="12.625" style="36" customWidth="1"/>
    <col min="3852" max="3852" width="10" style="36" customWidth="1"/>
    <col min="3853" max="3853" width="11.375" style="36" bestFit="1" customWidth="1"/>
    <col min="3854" max="3854" width="14.25" style="36" customWidth="1"/>
    <col min="3855" max="3855" width="5.375" style="36" bestFit="1" customWidth="1"/>
    <col min="3856" max="3856" width="10" style="36" customWidth="1"/>
    <col min="3857" max="4097" width="9" style="36"/>
    <col min="4098" max="4098" width="22.25" style="36" customWidth="1"/>
    <col min="4099" max="4099" width="9.375" style="36" customWidth="1"/>
    <col min="4100" max="4100" width="12.5" style="36" customWidth="1"/>
    <col min="4101" max="4101" width="12.625" style="36" customWidth="1"/>
    <col min="4102" max="4102" width="11.5" style="36" customWidth="1"/>
    <col min="4103" max="4103" width="11.375" style="36" customWidth="1"/>
    <col min="4104" max="4104" width="11" style="36" customWidth="1"/>
    <col min="4105" max="4105" width="9.75" style="36" customWidth="1"/>
    <col min="4106" max="4106" width="14.875" style="36" customWidth="1"/>
    <col min="4107" max="4107" width="12.625" style="36" customWidth="1"/>
    <col min="4108" max="4108" width="10" style="36" customWidth="1"/>
    <col min="4109" max="4109" width="11.375" style="36" bestFit="1" customWidth="1"/>
    <col min="4110" max="4110" width="14.25" style="36" customWidth="1"/>
    <col min="4111" max="4111" width="5.375" style="36" bestFit="1" customWidth="1"/>
    <col min="4112" max="4112" width="10" style="36" customWidth="1"/>
    <col min="4113" max="4353" width="9" style="36"/>
    <col min="4354" max="4354" width="22.25" style="36" customWidth="1"/>
    <col min="4355" max="4355" width="9.375" style="36" customWidth="1"/>
    <col min="4356" max="4356" width="12.5" style="36" customWidth="1"/>
    <col min="4357" max="4357" width="12.625" style="36" customWidth="1"/>
    <col min="4358" max="4358" width="11.5" style="36" customWidth="1"/>
    <col min="4359" max="4359" width="11.375" style="36" customWidth="1"/>
    <col min="4360" max="4360" width="11" style="36" customWidth="1"/>
    <col min="4361" max="4361" width="9.75" style="36" customWidth="1"/>
    <col min="4362" max="4362" width="14.875" style="36" customWidth="1"/>
    <col min="4363" max="4363" width="12.625" style="36" customWidth="1"/>
    <col min="4364" max="4364" width="10" style="36" customWidth="1"/>
    <col min="4365" max="4365" width="11.375" style="36" bestFit="1" customWidth="1"/>
    <col min="4366" max="4366" width="14.25" style="36" customWidth="1"/>
    <col min="4367" max="4367" width="5.375" style="36" bestFit="1" customWidth="1"/>
    <col min="4368" max="4368" width="10" style="36" customWidth="1"/>
    <col min="4369" max="4609" width="9" style="36"/>
    <col min="4610" max="4610" width="22.25" style="36" customWidth="1"/>
    <col min="4611" max="4611" width="9.375" style="36" customWidth="1"/>
    <col min="4612" max="4612" width="12.5" style="36" customWidth="1"/>
    <col min="4613" max="4613" width="12.625" style="36" customWidth="1"/>
    <col min="4614" max="4614" width="11.5" style="36" customWidth="1"/>
    <col min="4615" max="4615" width="11.375" style="36" customWidth="1"/>
    <col min="4616" max="4616" width="11" style="36" customWidth="1"/>
    <col min="4617" max="4617" width="9.75" style="36" customWidth="1"/>
    <col min="4618" max="4618" width="14.875" style="36" customWidth="1"/>
    <col min="4619" max="4619" width="12.625" style="36" customWidth="1"/>
    <col min="4620" max="4620" width="10" style="36" customWidth="1"/>
    <col min="4621" max="4621" width="11.375" style="36" bestFit="1" customWidth="1"/>
    <col min="4622" max="4622" width="14.25" style="36" customWidth="1"/>
    <col min="4623" max="4623" width="5.375" style="36" bestFit="1" customWidth="1"/>
    <col min="4624" max="4624" width="10" style="36" customWidth="1"/>
    <col min="4625" max="4865" width="9" style="36"/>
    <col min="4866" max="4866" width="22.25" style="36" customWidth="1"/>
    <col min="4867" max="4867" width="9.375" style="36" customWidth="1"/>
    <col min="4868" max="4868" width="12.5" style="36" customWidth="1"/>
    <col min="4869" max="4869" width="12.625" style="36" customWidth="1"/>
    <col min="4870" max="4870" width="11.5" style="36" customWidth="1"/>
    <col min="4871" max="4871" width="11.375" style="36" customWidth="1"/>
    <col min="4872" max="4872" width="11" style="36" customWidth="1"/>
    <col min="4873" max="4873" width="9.75" style="36" customWidth="1"/>
    <col min="4874" max="4874" width="14.875" style="36" customWidth="1"/>
    <col min="4875" max="4875" width="12.625" style="36" customWidth="1"/>
    <col min="4876" max="4876" width="10" style="36" customWidth="1"/>
    <col min="4877" max="4877" width="11.375" style="36" bestFit="1" customWidth="1"/>
    <col min="4878" max="4878" width="14.25" style="36" customWidth="1"/>
    <col min="4879" max="4879" width="5.375" style="36" bestFit="1" customWidth="1"/>
    <col min="4880" max="4880" width="10" style="36" customWidth="1"/>
    <col min="4881" max="5121" width="9" style="36"/>
    <col min="5122" max="5122" width="22.25" style="36" customWidth="1"/>
    <col min="5123" max="5123" width="9.375" style="36" customWidth="1"/>
    <col min="5124" max="5124" width="12.5" style="36" customWidth="1"/>
    <col min="5125" max="5125" width="12.625" style="36" customWidth="1"/>
    <col min="5126" max="5126" width="11.5" style="36" customWidth="1"/>
    <col min="5127" max="5127" width="11.375" style="36" customWidth="1"/>
    <col min="5128" max="5128" width="11" style="36" customWidth="1"/>
    <col min="5129" max="5129" width="9.75" style="36" customWidth="1"/>
    <col min="5130" max="5130" width="14.875" style="36" customWidth="1"/>
    <col min="5131" max="5131" width="12.625" style="36" customWidth="1"/>
    <col min="5132" max="5132" width="10" style="36" customWidth="1"/>
    <col min="5133" max="5133" width="11.375" style="36" bestFit="1" customWidth="1"/>
    <col min="5134" max="5134" width="14.25" style="36" customWidth="1"/>
    <col min="5135" max="5135" width="5.375" style="36" bestFit="1" customWidth="1"/>
    <col min="5136" max="5136" width="10" style="36" customWidth="1"/>
    <col min="5137" max="5377" width="9" style="36"/>
    <col min="5378" max="5378" width="22.25" style="36" customWidth="1"/>
    <col min="5379" max="5379" width="9.375" style="36" customWidth="1"/>
    <col min="5380" max="5380" width="12.5" style="36" customWidth="1"/>
    <col min="5381" max="5381" width="12.625" style="36" customWidth="1"/>
    <col min="5382" max="5382" width="11.5" style="36" customWidth="1"/>
    <col min="5383" max="5383" width="11.375" style="36" customWidth="1"/>
    <col min="5384" max="5384" width="11" style="36" customWidth="1"/>
    <col min="5385" max="5385" width="9.75" style="36" customWidth="1"/>
    <col min="5386" max="5386" width="14.875" style="36" customWidth="1"/>
    <col min="5387" max="5387" width="12.625" style="36" customWidth="1"/>
    <col min="5388" max="5388" width="10" style="36" customWidth="1"/>
    <col min="5389" max="5389" width="11.375" style="36" bestFit="1" customWidth="1"/>
    <col min="5390" max="5390" width="14.25" style="36" customWidth="1"/>
    <col min="5391" max="5391" width="5.375" style="36" bestFit="1" customWidth="1"/>
    <col min="5392" max="5392" width="10" style="36" customWidth="1"/>
    <col min="5393" max="5633" width="9" style="36"/>
    <col min="5634" max="5634" width="22.25" style="36" customWidth="1"/>
    <col min="5635" max="5635" width="9.375" style="36" customWidth="1"/>
    <col min="5636" max="5636" width="12.5" style="36" customWidth="1"/>
    <col min="5637" max="5637" width="12.625" style="36" customWidth="1"/>
    <col min="5638" max="5638" width="11.5" style="36" customWidth="1"/>
    <col min="5639" max="5639" width="11.375" style="36" customWidth="1"/>
    <col min="5640" max="5640" width="11" style="36" customWidth="1"/>
    <col min="5641" max="5641" width="9.75" style="36" customWidth="1"/>
    <col min="5642" max="5642" width="14.875" style="36" customWidth="1"/>
    <col min="5643" max="5643" width="12.625" style="36" customWidth="1"/>
    <col min="5644" max="5644" width="10" style="36" customWidth="1"/>
    <col min="5645" max="5645" width="11.375" style="36" bestFit="1" customWidth="1"/>
    <col min="5646" max="5646" width="14.25" style="36" customWidth="1"/>
    <col min="5647" max="5647" width="5.375" style="36" bestFit="1" customWidth="1"/>
    <col min="5648" max="5648" width="10" style="36" customWidth="1"/>
    <col min="5649" max="5889" width="9" style="36"/>
    <col min="5890" max="5890" width="22.25" style="36" customWidth="1"/>
    <col min="5891" max="5891" width="9.375" style="36" customWidth="1"/>
    <col min="5892" max="5892" width="12.5" style="36" customWidth="1"/>
    <col min="5893" max="5893" width="12.625" style="36" customWidth="1"/>
    <col min="5894" max="5894" width="11.5" style="36" customWidth="1"/>
    <col min="5895" max="5895" width="11.375" style="36" customWidth="1"/>
    <col min="5896" max="5896" width="11" style="36" customWidth="1"/>
    <col min="5897" max="5897" width="9.75" style="36" customWidth="1"/>
    <col min="5898" max="5898" width="14.875" style="36" customWidth="1"/>
    <col min="5899" max="5899" width="12.625" style="36" customWidth="1"/>
    <col min="5900" max="5900" width="10" style="36" customWidth="1"/>
    <col min="5901" max="5901" width="11.375" style="36" bestFit="1" customWidth="1"/>
    <col min="5902" max="5902" width="14.25" style="36" customWidth="1"/>
    <col min="5903" max="5903" width="5.375" style="36" bestFit="1" customWidth="1"/>
    <col min="5904" max="5904" width="10" style="36" customWidth="1"/>
    <col min="5905" max="6145" width="9" style="36"/>
    <col min="6146" max="6146" width="22.25" style="36" customWidth="1"/>
    <col min="6147" max="6147" width="9.375" style="36" customWidth="1"/>
    <col min="6148" max="6148" width="12.5" style="36" customWidth="1"/>
    <col min="6149" max="6149" width="12.625" style="36" customWidth="1"/>
    <col min="6150" max="6150" width="11.5" style="36" customWidth="1"/>
    <col min="6151" max="6151" width="11.375" style="36" customWidth="1"/>
    <col min="6152" max="6152" width="11" style="36" customWidth="1"/>
    <col min="6153" max="6153" width="9.75" style="36" customWidth="1"/>
    <col min="6154" max="6154" width="14.875" style="36" customWidth="1"/>
    <col min="6155" max="6155" width="12.625" style="36" customWidth="1"/>
    <col min="6156" max="6156" width="10" style="36" customWidth="1"/>
    <col min="6157" max="6157" width="11.375" style="36" bestFit="1" customWidth="1"/>
    <col min="6158" max="6158" width="14.25" style="36" customWidth="1"/>
    <col min="6159" max="6159" width="5.375" style="36" bestFit="1" customWidth="1"/>
    <col min="6160" max="6160" width="10" style="36" customWidth="1"/>
    <col min="6161" max="6401" width="9" style="36"/>
    <col min="6402" max="6402" width="22.25" style="36" customWidth="1"/>
    <col min="6403" max="6403" width="9.375" style="36" customWidth="1"/>
    <col min="6404" max="6404" width="12.5" style="36" customWidth="1"/>
    <col min="6405" max="6405" width="12.625" style="36" customWidth="1"/>
    <col min="6406" max="6406" width="11.5" style="36" customWidth="1"/>
    <col min="6407" max="6407" width="11.375" style="36" customWidth="1"/>
    <col min="6408" max="6408" width="11" style="36" customWidth="1"/>
    <col min="6409" max="6409" width="9.75" style="36" customWidth="1"/>
    <col min="6410" max="6410" width="14.875" style="36" customWidth="1"/>
    <col min="6411" max="6411" width="12.625" style="36" customWidth="1"/>
    <col min="6412" max="6412" width="10" style="36" customWidth="1"/>
    <col min="6413" max="6413" width="11.375" style="36" bestFit="1" customWidth="1"/>
    <col min="6414" max="6414" width="14.25" style="36" customWidth="1"/>
    <col min="6415" max="6415" width="5.375" style="36" bestFit="1" customWidth="1"/>
    <col min="6416" max="6416" width="10" style="36" customWidth="1"/>
    <col min="6417" max="6657" width="9" style="36"/>
    <col min="6658" max="6658" width="22.25" style="36" customWidth="1"/>
    <col min="6659" max="6659" width="9.375" style="36" customWidth="1"/>
    <col min="6660" max="6660" width="12.5" style="36" customWidth="1"/>
    <col min="6661" max="6661" width="12.625" style="36" customWidth="1"/>
    <col min="6662" max="6662" width="11.5" style="36" customWidth="1"/>
    <col min="6663" max="6663" width="11.375" style="36" customWidth="1"/>
    <col min="6664" max="6664" width="11" style="36" customWidth="1"/>
    <col min="6665" max="6665" width="9.75" style="36" customWidth="1"/>
    <col min="6666" max="6666" width="14.875" style="36" customWidth="1"/>
    <col min="6667" max="6667" width="12.625" style="36" customWidth="1"/>
    <col min="6668" max="6668" width="10" style="36" customWidth="1"/>
    <col min="6669" max="6669" width="11.375" style="36" bestFit="1" customWidth="1"/>
    <col min="6670" max="6670" width="14.25" style="36" customWidth="1"/>
    <col min="6671" max="6671" width="5.375" style="36" bestFit="1" customWidth="1"/>
    <col min="6672" max="6672" width="10" style="36" customWidth="1"/>
    <col min="6673" max="6913" width="9" style="36"/>
    <col min="6914" max="6914" width="22.25" style="36" customWidth="1"/>
    <col min="6915" max="6915" width="9.375" style="36" customWidth="1"/>
    <col min="6916" max="6916" width="12.5" style="36" customWidth="1"/>
    <col min="6917" max="6917" width="12.625" style="36" customWidth="1"/>
    <col min="6918" max="6918" width="11.5" style="36" customWidth="1"/>
    <col min="6919" max="6919" width="11.375" style="36" customWidth="1"/>
    <col min="6920" max="6920" width="11" style="36" customWidth="1"/>
    <col min="6921" max="6921" width="9.75" style="36" customWidth="1"/>
    <col min="6922" max="6922" width="14.875" style="36" customWidth="1"/>
    <col min="6923" max="6923" width="12.625" style="36" customWidth="1"/>
    <col min="6924" max="6924" width="10" style="36" customWidth="1"/>
    <col min="6925" max="6925" width="11.375" style="36" bestFit="1" customWidth="1"/>
    <col min="6926" max="6926" width="14.25" style="36" customWidth="1"/>
    <col min="6927" max="6927" width="5.375" style="36" bestFit="1" customWidth="1"/>
    <col min="6928" max="6928" width="10" style="36" customWidth="1"/>
    <col min="6929" max="7169" width="9" style="36"/>
    <col min="7170" max="7170" width="22.25" style="36" customWidth="1"/>
    <col min="7171" max="7171" width="9.375" style="36" customWidth="1"/>
    <col min="7172" max="7172" width="12.5" style="36" customWidth="1"/>
    <col min="7173" max="7173" width="12.625" style="36" customWidth="1"/>
    <col min="7174" max="7174" width="11.5" style="36" customWidth="1"/>
    <col min="7175" max="7175" width="11.375" style="36" customWidth="1"/>
    <col min="7176" max="7176" width="11" style="36" customWidth="1"/>
    <col min="7177" max="7177" width="9.75" style="36" customWidth="1"/>
    <col min="7178" max="7178" width="14.875" style="36" customWidth="1"/>
    <col min="7179" max="7179" width="12.625" style="36" customWidth="1"/>
    <col min="7180" max="7180" width="10" style="36" customWidth="1"/>
    <col min="7181" max="7181" width="11.375" style="36" bestFit="1" customWidth="1"/>
    <col min="7182" max="7182" width="14.25" style="36" customWidth="1"/>
    <col min="7183" max="7183" width="5.375" style="36" bestFit="1" customWidth="1"/>
    <col min="7184" max="7184" width="10" style="36" customWidth="1"/>
    <col min="7185" max="7425" width="9" style="36"/>
    <col min="7426" max="7426" width="22.25" style="36" customWidth="1"/>
    <col min="7427" max="7427" width="9.375" style="36" customWidth="1"/>
    <col min="7428" max="7428" width="12.5" style="36" customWidth="1"/>
    <col min="7429" max="7429" width="12.625" style="36" customWidth="1"/>
    <col min="7430" max="7430" width="11.5" style="36" customWidth="1"/>
    <col min="7431" max="7431" width="11.375" style="36" customWidth="1"/>
    <col min="7432" max="7432" width="11" style="36" customWidth="1"/>
    <col min="7433" max="7433" width="9.75" style="36" customWidth="1"/>
    <col min="7434" max="7434" width="14.875" style="36" customWidth="1"/>
    <col min="7435" max="7435" width="12.625" style="36" customWidth="1"/>
    <col min="7436" max="7436" width="10" style="36" customWidth="1"/>
    <col min="7437" max="7437" width="11.375" style="36" bestFit="1" customWidth="1"/>
    <col min="7438" max="7438" width="14.25" style="36" customWidth="1"/>
    <col min="7439" max="7439" width="5.375" style="36" bestFit="1" customWidth="1"/>
    <col min="7440" max="7440" width="10" style="36" customWidth="1"/>
    <col min="7441" max="7681" width="9" style="36"/>
    <col min="7682" max="7682" width="22.25" style="36" customWidth="1"/>
    <col min="7683" max="7683" width="9.375" style="36" customWidth="1"/>
    <col min="7684" max="7684" width="12.5" style="36" customWidth="1"/>
    <col min="7685" max="7685" width="12.625" style="36" customWidth="1"/>
    <col min="7686" max="7686" width="11.5" style="36" customWidth="1"/>
    <col min="7687" max="7687" width="11.375" style="36" customWidth="1"/>
    <col min="7688" max="7688" width="11" style="36" customWidth="1"/>
    <col min="7689" max="7689" width="9.75" style="36" customWidth="1"/>
    <col min="7690" max="7690" width="14.875" style="36" customWidth="1"/>
    <col min="7691" max="7691" width="12.625" style="36" customWidth="1"/>
    <col min="7692" max="7692" width="10" style="36" customWidth="1"/>
    <col min="7693" max="7693" width="11.375" style="36" bestFit="1" customWidth="1"/>
    <col min="7694" max="7694" width="14.25" style="36" customWidth="1"/>
    <col min="7695" max="7695" width="5.375" style="36" bestFit="1" customWidth="1"/>
    <col min="7696" max="7696" width="10" style="36" customWidth="1"/>
    <col min="7697" max="7937" width="9" style="36"/>
    <col min="7938" max="7938" width="22.25" style="36" customWidth="1"/>
    <col min="7939" max="7939" width="9.375" style="36" customWidth="1"/>
    <col min="7940" max="7940" width="12.5" style="36" customWidth="1"/>
    <col min="7941" max="7941" width="12.625" style="36" customWidth="1"/>
    <col min="7942" max="7942" width="11.5" style="36" customWidth="1"/>
    <col min="7943" max="7943" width="11.375" style="36" customWidth="1"/>
    <col min="7944" max="7944" width="11" style="36" customWidth="1"/>
    <col min="7945" max="7945" width="9.75" style="36" customWidth="1"/>
    <col min="7946" max="7946" width="14.875" style="36" customWidth="1"/>
    <col min="7947" max="7947" width="12.625" style="36" customWidth="1"/>
    <col min="7948" max="7948" width="10" style="36" customWidth="1"/>
    <col min="7949" max="7949" width="11.375" style="36" bestFit="1" customWidth="1"/>
    <col min="7950" max="7950" width="14.25" style="36" customWidth="1"/>
    <col min="7951" max="7951" width="5.375" style="36" bestFit="1" customWidth="1"/>
    <col min="7952" max="7952" width="10" style="36" customWidth="1"/>
    <col min="7953" max="8193" width="9" style="36"/>
    <col min="8194" max="8194" width="22.25" style="36" customWidth="1"/>
    <col min="8195" max="8195" width="9.375" style="36" customWidth="1"/>
    <col min="8196" max="8196" width="12.5" style="36" customWidth="1"/>
    <col min="8197" max="8197" width="12.625" style="36" customWidth="1"/>
    <col min="8198" max="8198" width="11.5" style="36" customWidth="1"/>
    <col min="8199" max="8199" width="11.375" style="36" customWidth="1"/>
    <col min="8200" max="8200" width="11" style="36" customWidth="1"/>
    <col min="8201" max="8201" width="9.75" style="36" customWidth="1"/>
    <col min="8202" max="8202" width="14.875" style="36" customWidth="1"/>
    <col min="8203" max="8203" width="12.625" style="36" customWidth="1"/>
    <col min="8204" max="8204" width="10" style="36" customWidth="1"/>
    <col min="8205" max="8205" width="11.375" style="36" bestFit="1" customWidth="1"/>
    <col min="8206" max="8206" width="14.25" style="36" customWidth="1"/>
    <col min="8207" max="8207" width="5.375" style="36" bestFit="1" customWidth="1"/>
    <col min="8208" max="8208" width="10" style="36" customWidth="1"/>
    <col min="8209" max="8449" width="9" style="36"/>
    <col min="8450" max="8450" width="22.25" style="36" customWidth="1"/>
    <col min="8451" max="8451" width="9.375" style="36" customWidth="1"/>
    <col min="8452" max="8452" width="12.5" style="36" customWidth="1"/>
    <col min="8453" max="8453" width="12.625" style="36" customWidth="1"/>
    <col min="8454" max="8454" width="11.5" style="36" customWidth="1"/>
    <col min="8455" max="8455" width="11.375" style="36" customWidth="1"/>
    <col min="8456" max="8456" width="11" style="36" customWidth="1"/>
    <col min="8457" max="8457" width="9.75" style="36" customWidth="1"/>
    <col min="8458" max="8458" width="14.875" style="36" customWidth="1"/>
    <col min="8459" max="8459" width="12.625" style="36" customWidth="1"/>
    <col min="8460" max="8460" width="10" style="36" customWidth="1"/>
    <col min="8461" max="8461" width="11.375" style="36" bestFit="1" customWidth="1"/>
    <col min="8462" max="8462" width="14.25" style="36" customWidth="1"/>
    <col min="8463" max="8463" width="5.375" style="36" bestFit="1" customWidth="1"/>
    <col min="8464" max="8464" width="10" style="36" customWidth="1"/>
    <col min="8465" max="8705" width="9" style="36"/>
    <col min="8706" max="8706" width="22.25" style="36" customWidth="1"/>
    <col min="8707" max="8707" width="9.375" style="36" customWidth="1"/>
    <col min="8708" max="8708" width="12.5" style="36" customWidth="1"/>
    <col min="8709" max="8709" width="12.625" style="36" customWidth="1"/>
    <col min="8710" max="8710" width="11.5" style="36" customWidth="1"/>
    <col min="8711" max="8711" width="11.375" style="36" customWidth="1"/>
    <col min="8712" max="8712" width="11" style="36" customWidth="1"/>
    <col min="8713" max="8713" width="9.75" style="36" customWidth="1"/>
    <col min="8714" max="8714" width="14.875" style="36" customWidth="1"/>
    <col min="8715" max="8715" width="12.625" style="36" customWidth="1"/>
    <col min="8716" max="8716" width="10" style="36" customWidth="1"/>
    <col min="8717" max="8717" width="11.375" style="36" bestFit="1" customWidth="1"/>
    <col min="8718" max="8718" width="14.25" style="36" customWidth="1"/>
    <col min="8719" max="8719" width="5.375" style="36" bestFit="1" customWidth="1"/>
    <col min="8720" max="8720" width="10" style="36" customWidth="1"/>
    <col min="8721" max="8961" width="9" style="36"/>
    <col min="8962" max="8962" width="22.25" style="36" customWidth="1"/>
    <col min="8963" max="8963" width="9.375" style="36" customWidth="1"/>
    <col min="8964" max="8964" width="12.5" style="36" customWidth="1"/>
    <col min="8965" max="8965" width="12.625" style="36" customWidth="1"/>
    <col min="8966" max="8966" width="11.5" style="36" customWidth="1"/>
    <col min="8967" max="8967" width="11.375" style="36" customWidth="1"/>
    <col min="8968" max="8968" width="11" style="36" customWidth="1"/>
    <col min="8969" max="8969" width="9.75" style="36" customWidth="1"/>
    <col min="8970" max="8970" width="14.875" style="36" customWidth="1"/>
    <col min="8971" max="8971" width="12.625" style="36" customWidth="1"/>
    <col min="8972" max="8972" width="10" style="36" customWidth="1"/>
    <col min="8973" max="8973" width="11.375" style="36" bestFit="1" customWidth="1"/>
    <col min="8974" max="8974" width="14.25" style="36" customWidth="1"/>
    <col min="8975" max="8975" width="5.375" style="36" bestFit="1" customWidth="1"/>
    <col min="8976" max="8976" width="10" style="36" customWidth="1"/>
    <col min="8977" max="9217" width="9" style="36"/>
    <col min="9218" max="9218" width="22.25" style="36" customWidth="1"/>
    <col min="9219" max="9219" width="9.375" style="36" customWidth="1"/>
    <col min="9220" max="9220" width="12.5" style="36" customWidth="1"/>
    <col min="9221" max="9221" width="12.625" style="36" customWidth="1"/>
    <col min="9222" max="9222" width="11.5" style="36" customWidth="1"/>
    <col min="9223" max="9223" width="11.375" style="36" customWidth="1"/>
    <col min="9224" max="9224" width="11" style="36" customWidth="1"/>
    <col min="9225" max="9225" width="9.75" style="36" customWidth="1"/>
    <col min="9226" max="9226" width="14.875" style="36" customWidth="1"/>
    <col min="9227" max="9227" width="12.625" style="36" customWidth="1"/>
    <col min="9228" max="9228" width="10" style="36" customWidth="1"/>
    <col min="9229" max="9229" width="11.375" style="36" bestFit="1" customWidth="1"/>
    <col min="9230" max="9230" width="14.25" style="36" customWidth="1"/>
    <col min="9231" max="9231" width="5.375" style="36" bestFit="1" customWidth="1"/>
    <col min="9232" max="9232" width="10" style="36" customWidth="1"/>
    <col min="9233" max="9473" width="9" style="36"/>
    <col min="9474" max="9474" width="22.25" style="36" customWidth="1"/>
    <col min="9475" max="9475" width="9.375" style="36" customWidth="1"/>
    <col min="9476" max="9476" width="12.5" style="36" customWidth="1"/>
    <col min="9477" max="9477" width="12.625" style="36" customWidth="1"/>
    <col min="9478" max="9478" width="11.5" style="36" customWidth="1"/>
    <col min="9479" max="9479" width="11.375" style="36" customWidth="1"/>
    <col min="9480" max="9480" width="11" style="36" customWidth="1"/>
    <col min="9481" max="9481" width="9.75" style="36" customWidth="1"/>
    <col min="9482" max="9482" width="14.875" style="36" customWidth="1"/>
    <col min="9483" max="9483" width="12.625" style="36" customWidth="1"/>
    <col min="9484" max="9484" width="10" style="36" customWidth="1"/>
    <col min="9485" max="9485" width="11.375" style="36" bestFit="1" customWidth="1"/>
    <col min="9486" max="9486" width="14.25" style="36" customWidth="1"/>
    <col min="9487" max="9487" width="5.375" style="36" bestFit="1" customWidth="1"/>
    <col min="9488" max="9488" width="10" style="36" customWidth="1"/>
    <col min="9489" max="9729" width="9" style="36"/>
    <col min="9730" max="9730" width="22.25" style="36" customWidth="1"/>
    <col min="9731" max="9731" width="9.375" style="36" customWidth="1"/>
    <col min="9732" max="9732" width="12.5" style="36" customWidth="1"/>
    <col min="9733" max="9733" width="12.625" style="36" customWidth="1"/>
    <col min="9734" max="9734" width="11.5" style="36" customWidth="1"/>
    <col min="9735" max="9735" width="11.375" style="36" customWidth="1"/>
    <col min="9736" max="9736" width="11" style="36" customWidth="1"/>
    <col min="9737" max="9737" width="9.75" style="36" customWidth="1"/>
    <col min="9738" max="9738" width="14.875" style="36" customWidth="1"/>
    <col min="9739" max="9739" width="12.625" style="36" customWidth="1"/>
    <col min="9740" max="9740" width="10" style="36" customWidth="1"/>
    <col min="9741" max="9741" width="11.375" style="36" bestFit="1" customWidth="1"/>
    <col min="9742" max="9742" width="14.25" style="36" customWidth="1"/>
    <col min="9743" max="9743" width="5.375" style="36" bestFit="1" customWidth="1"/>
    <col min="9744" max="9744" width="10" style="36" customWidth="1"/>
    <col min="9745" max="9985" width="9" style="36"/>
    <col min="9986" max="9986" width="22.25" style="36" customWidth="1"/>
    <col min="9987" max="9987" width="9.375" style="36" customWidth="1"/>
    <col min="9988" max="9988" width="12.5" style="36" customWidth="1"/>
    <col min="9989" max="9989" width="12.625" style="36" customWidth="1"/>
    <col min="9990" max="9990" width="11.5" style="36" customWidth="1"/>
    <col min="9991" max="9991" width="11.375" style="36" customWidth="1"/>
    <col min="9992" max="9992" width="11" style="36" customWidth="1"/>
    <col min="9993" max="9993" width="9.75" style="36" customWidth="1"/>
    <col min="9994" max="9994" width="14.875" style="36" customWidth="1"/>
    <col min="9995" max="9995" width="12.625" style="36" customWidth="1"/>
    <col min="9996" max="9996" width="10" style="36" customWidth="1"/>
    <col min="9997" max="9997" width="11.375" style="36" bestFit="1" customWidth="1"/>
    <col min="9998" max="9998" width="14.25" style="36" customWidth="1"/>
    <col min="9999" max="9999" width="5.375" style="36" bestFit="1" customWidth="1"/>
    <col min="10000" max="10000" width="10" style="36" customWidth="1"/>
    <col min="10001" max="10241" width="9" style="36"/>
    <col min="10242" max="10242" width="22.25" style="36" customWidth="1"/>
    <col min="10243" max="10243" width="9.375" style="36" customWidth="1"/>
    <col min="10244" max="10244" width="12.5" style="36" customWidth="1"/>
    <col min="10245" max="10245" width="12.625" style="36" customWidth="1"/>
    <col min="10246" max="10246" width="11.5" style="36" customWidth="1"/>
    <col min="10247" max="10247" width="11.375" style="36" customWidth="1"/>
    <col min="10248" max="10248" width="11" style="36" customWidth="1"/>
    <col min="10249" max="10249" width="9.75" style="36" customWidth="1"/>
    <col min="10250" max="10250" width="14.875" style="36" customWidth="1"/>
    <col min="10251" max="10251" width="12.625" style="36" customWidth="1"/>
    <col min="10252" max="10252" width="10" style="36" customWidth="1"/>
    <col min="10253" max="10253" width="11.375" style="36" bestFit="1" customWidth="1"/>
    <col min="10254" max="10254" width="14.25" style="36" customWidth="1"/>
    <col min="10255" max="10255" width="5.375" style="36" bestFit="1" customWidth="1"/>
    <col min="10256" max="10256" width="10" style="36" customWidth="1"/>
    <col min="10257" max="10497" width="9" style="36"/>
    <col min="10498" max="10498" width="22.25" style="36" customWidth="1"/>
    <col min="10499" max="10499" width="9.375" style="36" customWidth="1"/>
    <col min="10500" max="10500" width="12.5" style="36" customWidth="1"/>
    <col min="10501" max="10501" width="12.625" style="36" customWidth="1"/>
    <col min="10502" max="10502" width="11.5" style="36" customWidth="1"/>
    <col min="10503" max="10503" width="11.375" style="36" customWidth="1"/>
    <col min="10504" max="10504" width="11" style="36" customWidth="1"/>
    <col min="10505" max="10505" width="9.75" style="36" customWidth="1"/>
    <col min="10506" max="10506" width="14.875" style="36" customWidth="1"/>
    <col min="10507" max="10507" width="12.625" style="36" customWidth="1"/>
    <col min="10508" max="10508" width="10" style="36" customWidth="1"/>
    <col min="10509" max="10509" width="11.375" style="36" bestFit="1" customWidth="1"/>
    <col min="10510" max="10510" width="14.25" style="36" customWidth="1"/>
    <col min="10511" max="10511" width="5.375" style="36" bestFit="1" customWidth="1"/>
    <col min="10512" max="10512" width="10" style="36" customWidth="1"/>
    <col min="10513" max="10753" width="9" style="36"/>
    <col min="10754" max="10754" width="22.25" style="36" customWidth="1"/>
    <col min="10755" max="10755" width="9.375" style="36" customWidth="1"/>
    <col min="10756" max="10756" width="12.5" style="36" customWidth="1"/>
    <col min="10757" max="10757" width="12.625" style="36" customWidth="1"/>
    <col min="10758" max="10758" width="11.5" style="36" customWidth="1"/>
    <col min="10759" max="10759" width="11.375" style="36" customWidth="1"/>
    <col min="10760" max="10760" width="11" style="36" customWidth="1"/>
    <col min="10761" max="10761" width="9.75" style="36" customWidth="1"/>
    <col min="10762" max="10762" width="14.875" style="36" customWidth="1"/>
    <col min="10763" max="10763" width="12.625" style="36" customWidth="1"/>
    <col min="10764" max="10764" width="10" style="36" customWidth="1"/>
    <col min="10765" max="10765" width="11.375" style="36" bestFit="1" customWidth="1"/>
    <col min="10766" max="10766" width="14.25" style="36" customWidth="1"/>
    <col min="10767" max="10767" width="5.375" style="36" bestFit="1" customWidth="1"/>
    <col min="10768" max="10768" width="10" style="36" customWidth="1"/>
    <col min="10769" max="11009" width="9" style="36"/>
    <col min="11010" max="11010" width="22.25" style="36" customWidth="1"/>
    <col min="11011" max="11011" width="9.375" style="36" customWidth="1"/>
    <col min="11012" max="11012" width="12.5" style="36" customWidth="1"/>
    <col min="11013" max="11013" width="12.625" style="36" customWidth="1"/>
    <col min="11014" max="11014" width="11.5" style="36" customWidth="1"/>
    <col min="11015" max="11015" width="11.375" style="36" customWidth="1"/>
    <col min="11016" max="11016" width="11" style="36" customWidth="1"/>
    <col min="11017" max="11017" width="9.75" style="36" customWidth="1"/>
    <col min="11018" max="11018" width="14.875" style="36" customWidth="1"/>
    <col min="11019" max="11019" width="12.625" style="36" customWidth="1"/>
    <col min="11020" max="11020" width="10" style="36" customWidth="1"/>
    <col min="11021" max="11021" width="11.375" style="36" bestFit="1" customWidth="1"/>
    <col min="11022" max="11022" width="14.25" style="36" customWidth="1"/>
    <col min="11023" max="11023" width="5.375" style="36" bestFit="1" customWidth="1"/>
    <col min="11024" max="11024" width="10" style="36" customWidth="1"/>
    <col min="11025" max="11265" width="9" style="36"/>
    <col min="11266" max="11266" width="22.25" style="36" customWidth="1"/>
    <col min="11267" max="11267" width="9.375" style="36" customWidth="1"/>
    <col min="11268" max="11268" width="12.5" style="36" customWidth="1"/>
    <col min="11269" max="11269" width="12.625" style="36" customWidth="1"/>
    <col min="11270" max="11270" width="11.5" style="36" customWidth="1"/>
    <col min="11271" max="11271" width="11.375" style="36" customWidth="1"/>
    <col min="11272" max="11272" width="11" style="36" customWidth="1"/>
    <col min="11273" max="11273" width="9.75" style="36" customWidth="1"/>
    <col min="11274" max="11274" width="14.875" style="36" customWidth="1"/>
    <col min="11275" max="11275" width="12.625" style="36" customWidth="1"/>
    <col min="11276" max="11276" width="10" style="36" customWidth="1"/>
    <col min="11277" max="11277" width="11.375" style="36" bestFit="1" customWidth="1"/>
    <col min="11278" max="11278" width="14.25" style="36" customWidth="1"/>
    <col min="11279" max="11279" width="5.375" style="36" bestFit="1" customWidth="1"/>
    <col min="11280" max="11280" width="10" style="36" customWidth="1"/>
    <col min="11281" max="11521" width="9" style="36"/>
    <col min="11522" max="11522" width="22.25" style="36" customWidth="1"/>
    <col min="11523" max="11523" width="9.375" style="36" customWidth="1"/>
    <col min="11524" max="11524" width="12.5" style="36" customWidth="1"/>
    <col min="11525" max="11525" width="12.625" style="36" customWidth="1"/>
    <col min="11526" max="11526" width="11.5" style="36" customWidth="1"/>
    <col min="11527" max="11527" width="11.375" style="36" customWidth="1"/>
    <col min="11528" max="11528" width="11" style="36" customWidth="1"/>
    <col min="11529" max="11529" width="9.75" style="36" customWidth="1"/>
    <col min="11530" max="11530" width="14.875" style="36" customWidth="1"/>
    <col min="11531" max="11531" width="12.625" style="36" customWidth="1"/>
    <col min="11532" max="11532" width="10" style="36" customWidth="1"/>
    <col min="11533" max="11533" width="11.375" style="36" bestFit="1" customWidth="1"/>
    <col min="11534" max="11534" width="14.25" style="36" customWidth="1"/>
    <col min="11535" max="11535" width="5.375" style="36" bestFit="1" customWidth="1"/>
    <col min="11536" max="11536" width="10" style="36" customWidth="1"/>
    <col min="11537" max="11777" width="9" style="36"/>
    <col min="11778" max="11778" width="22.25" style="36" customWidth="1"/>
    <col min="11779" max="11779" width="9.375" style="36" customWidth="1"/>
    <col min="11780" max="11780" width="12.5" style="36" customWidth="1"/>
    <col min="11781" max="11781" width="12.625" style="36" customWidth="1"/>
    <col min="11782" max="11782" width="11.5" style="36" customWidth="1"/>
    <col min="11783" max="11783" width="11.375" style="36" customWidth="1"/>
    <col min="11784" max="11784" width="11" style="36" customWidth="1"/>
    <col min="11785" max="11785" width="9.75" style="36" customWidth="1"/>
    <col min="11786" max="11786" width="14.875" style="36" customWidth="1"/>
    <col min="11787" max="11787" width="12.625" style="36" customWidth="1"/>
    <col min="11788" max="11788" width="10" style="36" customWidth="1"/>
    <col min="11789" max="11789" width="11.375" style="36" bestFit="1" customWidth="1"/>
    <col min="11790" max="11790" width="14.25" style="36" customWidth="1"/>
    <col min="11791" max="11791" width="5.375" style="36" bestFit="1" customWidth="1"/>
    <col min="11792" max="11792" width="10" style="36" customWidth="1"/>
    <col min="11793" max="12033" width="9" style="36"/>
    <col min="12034" max="12034" width="22.25" style="36" customWidth="1"/>
    <col min="12035" max="12035" width="9.375" style="36" customWidth="1"/>
    <col min="12036" max="12036" width="12.5" style="36" customWidth="1"/>
    <col min="12037" max="12037" width="12.625" style="36" customWidth="1"/>
    <col min="12038" max="12038" width="11.5" style="36" customWidth="1"/>
    <col min="12039" max="12039" width="11.375" style="36" customWidth="1"/>
    <col min="12040" max="12040" width="11" style="36" customWidth="1"/>
    <col min="12041" max="12041" width="9.75" style="36" customWidth="1"/>
    <col min="12042" max="12042" width="14.875" style="36" customWidth="1"/>
    <col min="12043" max="12043" width="12.625" style="36" customWidth="1"/>
    <col min="12044" max="12044" width="10" style="36" customWidth="1"/>
    <col min="12045" max="12045" width="11.375" style="36" bestFit="1" customWidth="1"/>
    <col min="12046" max="12046" width="14.25" style="36" customWidth="1"/>
    <col min="12047" max="12047" width="5.375" style="36" bestFit="1" customWidth="1"/>
    <col min="12048" max="12048" width="10" style="36" customWidth="1"/>
    <col min="12049" max="12289" width="9" style="36"/>
    <col min="12290" max="12290" width="22.25" style="36" customWidth="1"/>
    <col min="12291" max="12291" width="9.375" style="36" customWidth="1"/>
    <col min="12292" max="12292" width="12.5" style="36" customWidth="1"/>
    <col min="12293" max="12293" width="12.625" style="36" customWidth="1"/>
    <col min="12294" max="12294" width="11.5" style="36" customWidth="1"/>
    <col min="12295" max="12295" width="11.375" style="36" customWidth="1"/>
    <col min="12296" max="12296" width="11" style="36" customWidth="1"/>
    <col min="12297" max="12297" width="9.75" style="36" customWidth="1"/>
    <col min="12298" max="12298" width="14.875" style="36" customWidth="1"/>
    <col min="12299" max="12299" width="12.625" style="36" customWidth="1"/>
    <col min="12300" max="12300" width="10" style="36" customWidth="1"/>
    <col min="12301" max="12301" width="11.375" style="36" bestFit="1" customWidth="1"/>
    <col min="12302" max="12302" width="14.25" style="36" customWidth="1"/>
    <col min="12303" max="12303" width="5.375" style="36" bestFit="1" customWidth="1"/>
    <col min="12304" max="12304" width="10" style="36" customWidth="1"/>
    <col min="12305" max="12545" width="9" style="36"/>
    <col min="12546" max="12546" width="22.25" style="36" customWidth="1"/>
    <col min="12547" max="12547" width="9.375" style="36" customWidth="1"/>
    <col min="12548" max="12548" width="12.5" style="36" customWidth="1"/>
    <col min="12549" max="12549" width="12.625" style="36" customWidth="1"/>
    <col min="12550" max="12550" width="11.5" style="36" customWidth="1"/>
    <col min="12551" max="12551" width="11.375" style="36" customWidth="1"/>
    <col min="12552" max="12552" width="11" style="36" customWidth="1"/>
    <col min="12553" max="12553" width="9.75" style="36" customWidth="1"/>
    <col min="12554" max="12554" width="14.875" style="36" customWidth="1"/>
    <col min="12555" max="12555" width="12.625" style="36" customWidth="1"/>
    <col min="12556" max="12556" width="10" style="36" customWidth="1"/>
    <col min="12557" max="12557" width="11.375" style="36" bestFit="1" customWidth="1"/>
    <col min="12558" max="12558" width="14.25" style="36" customWidth="1"/>
    <col min="12559" max="12559" width="5.375" style="36" bestFit="1" customWidth="1"/>
    <col min="12560" max="12560" width="10" style="36" customWidth="1"/>
    <col min="12561" max="12801" width="9" style="36"/>
    <col min="12802" max="12802" width="22.25" style="36" customWidth="1"/>
    <col min="12803" max="12803" width="9.375" style="36" customWidth="1"/>
    <col min="12804" max="12804" width="12.5" style="36" customWidth="1"/>
    <col min="12805" max="12805" width="12.625" style="36" customWidth="1"/>
    <col min="12806" max="12806" width="11.5" style="36" customWidth="1"/>
    <col min="12807" max="12807" width="11.375" style="36" customWidth="1"/>
    <col min="12808" max="12808" width="11" style="36" customWidth="1"/>
    <col min="12809" max="12809" width="9.75" style="36" customWidth="1"/>
    <col min="12810" max="12810" width="14.875" style="36" customWidth="1"/>
    <col min="12811" max="12811" width="12.625" style="36" customWidth="1"/>
    <col min="12812" max="12812" width="10" style="36" customWidth="1"/>
    <col min="12813" max="12813" width="11.375" style="36" bestFit="1" customWidth="1"/>
    <col min="12814" max="12814" width="14.25" style="36" customWidth="1"/>
    <col min="12815" max="12815" width="5.375" style="36" bestFit="1" customWidth="1"/>
    <col min="12816" max="12816" width="10" style="36" customWidth="1"/>
    <col min="12817" max="13057" width="9" style="36"/>
    <col min="13058" max="13058" width="22.25" style="36" customWidth="1"/>
    <col min="13059" max="13059" width="9.375" style="36" customWidth="1"/>
    <col min="13060" max="13060" width="12.5" style="36" customWidth="1"/>
    <col min="13061" max="13061" width="12.625" style="36" customWidth="1"/>
    <col min="13062" max="13062" width="11.5" style="36" customWidth="1"/>
    <col min="13063" max="13063" width="11.375" style="36" customWidth="1"/>
    <col min="13064" max="13064" width="11" style="36" customWidth="1"/>
    <col min="13065" max="13065" width="9.75" style="36" customWidth="1"/>
    <col min="13066" max="13066" width="14.875" style="36" customWidth="1"/>
    <col min="13067" max="13067" width="12.625" style="36" customWidth="1"/>
    <col min="13068" max="13068" width="10" style="36" customWidth="1"/>
    <col min="13069" max="13069" width="11.375" style="36" bestFit="1" customWidth="1"/>
    <col min="13070" max="13070" width="14.25" style="36" customWidth="1"/>
    <col min="13071" max="13071" width="5.375" style="36" bestFit="1" customWidth="1"/>
    <col min="13072" max="13072" width="10" style="36" customWidth="1"/>
    <col min="13073" max="13313" width="9" style="36"/>
    <col min="13314" max="13314" width="22.25" style="36" customWidth="1"/>
    <col min="13315" max="13315" width="9.375" style="36" customWidth="1"/>
    <col min="13316" max="13316" width="12.5" style="36" customWidth="1"/>
    <col min="13317" max="13317" width="12.625" style="36" customWidth="1"/>
    <col min="13318" max="13318" width="11.5" style="36" customWidth="1"/>
    <col min="13319" max="13319" width="11.375" style="36" customWidth="1"/>
    <col min="13320" max="13320" width="11" style="36" customWidth="1"/>
    <col min="13321" max="13321" width="9.75" style="36" customWidth="1"/>
    <col min="13322" max="13322" width="14.875" style="36" customWidth="1"/>
    <col min="13323" max="13323" width="12.625" style="36" customWidth="1"/>
    <col min="13324" max="13324" width="10" style="36" customWidth="1"/>
    <col min="13325" max="13325" width="11.375" style="36" bestFit="1" customWidth="1"/>
    <col min="13326" max="13326" width="14.25" style="36" customWidth="1"/>
    <col min="13327" max="13327" width="5.375" style="36" bestFit="1" customWidth="1"/>
    <col min="13328" max="13328" width="10" style="36" customWidth="1"/>
    <col min="13329" max="13569" width="9" style="36"/>
    <col min="13570" max="13570" width="22.25" style="36" customWidth="1"/>
    <col min="13571" max="13571" width="9.375" style="36" customWidth="1"/>
    <col min="13572" max="13572" width="12.5" style="36" customWidth="1"/>
    <col min="13573" max="13573" width="12.625" style="36" customWidth="1"/>
    <col min="13574" max="13574" width="11.5" style="36" customWidth="1"/>
    <col min="13575" max="13575" width="11.375" style="36" customWidth="1"/>
    <col min="13576" max="13576" width="11" style="36" customWidth="1"/>
    <col min="13577" max="13577" width="9.75" style="36" customWidth="1"/>
    <col min="13578" max="13578" width="14.875" style="36" customWidth="1"/>
    <col min="13579" max="13579" width="12.625" style="36" customWidth="1"/>
    <col min="13580" max="13580" width="10" style="36" customWidth="1"/>
    <col min="13581" max="13581" width="11.375" style="36" bestFit="1" customWidth="1"/>
    <col min="13582" max="13582" width="14.25" style="36" customWidth="1"/>
    <col min="13583" max="13583" width="5.375" style="36" bestFit="1" customWidth="1"/>
    <col min="13584" max="13584" width="10" style="36" customWidth="1"/>
    <col min="13585" max="13825" width="9" style="36"/>
    <col min="13826" max="13826" width="22.25" style="36" customWidth="1"/>
    <col min="13827" max="13827" width="9.375" style="36" customWidth="1"/>
    <col min="13828" max="13828" width="12.5" style="36" customWidth="1"/>
    <col min="13829" max="13829" width="12.625" style="36" customWidth="1"/>
    <col min="13830" max="13830" width="11.5" style="36" customWidth="1"/>
    <col min="13831" max="13831" width="11.375" style="36" customWidth="1"/>
    <col min="13832" max="13832" width="11" style="36" customWidth="1"/>
    <col min="13833" max="13833" width="9.75" style="36" customWidth="1"/>
    <col min="13834" max="13834" width="14.875" style="36" customWidth="1"/>
    <col min="13835" max="13835" width="12.625" style="36" customWidth="1"/>
    <col min="13836" max="13836" width="10" style="36" customWidth="1"/>
    <col min="13837" max="13837" width="11.375" style="36" bestFit="1" customWidth="1"/>
    <col min="13838" max="13838" width="14.25" style="36" customWidth="1"/>
    <col min="13839" max="13839" width="5.375" style="36" bestFit="1" customWidth="1"/>
    <col min="13840" max="13840" width="10" style="36" customWidth="1"/>
    <col min="13841" max="14081" width="9" style="36"/>
    <col min="14082" max="14082" width="22.25" style="36" customWidth="1"/>
    <col min="14083" max="14083" width="9.375" style="36" customWidth="1"/>
    <col min="14084" max="14084" width="12.5" style="36" customWidth="1"/>
    <col min="14085" max="14085" width="12.625" style="36" customWidth="1"/>
    <col min="14086" max="14086" width="11.5" style="36" customWidth="1"/>
    <col min="14087" max="14087" width="11.375" style="36" customWidth="1"/>
    <col min="14088" max="14088" width="11" style="36" customWidth="1"/>
    <col min="14089" max="14089" width="9.75" style="36" customWidth="1"/>
    <col min="14090" max="14090" width="14.875" style="36" customWidth="1"/>
    <col min="14091" max="14091" width="12.625" style="36" customWidth="1"/>
    <col min="14092" max="14092" width="10" style="36" customWidth="1"/>
    <col min="14093" max="14093" width="11.375" style="36" bestFit="1" customWidth="1"/>
    <col min="14094" max="14094" width="14.25" style="36" customWidth="1"/>
    <col min="14095" max="14095" width="5.375" style="36" bestFit="1" customWidth="1"/>
    <col min="14096" max="14096" width="10" style="36" customWidth="1"/>
    <col min="14097" max="14337" width="9" style="36"/>
    <col min="14338" max="14338" width="22.25" style="36" customWidth="1"/>
    <col min="14339" max="14339" width="9.375" style="36" customWidth="1"/>
    <col min="14340" max="14340" width="12.5" style="36" customWidth="1"/>
    <col min="14341" max="14341" width="12.625" style="36" customWidth="1"/>
    <col min="14342" max="14342" width="11.5" style="36" customWidth="1"/>
    <col min="14343" max="14343" width="11.375" style="36" customWidth="1"/>
    <col min="14344" max="14344" width="11" style="36" customWidth="1"/>
    <col min="14345" max="14345" width="9.75" style="36" customWidth="1"/>
    <col min="14346" max="14346" width="14.875" style="36" customWidth="1"/>
    <col min="14347" max="14347" width="12.625" style="36" customWidth="1"/>
    <col min="14348" max="14348" width="10" style="36" customWidth="1"/>
    <col min="14349" max="14349" width="11.375" style="36" bestFit="1" customWidth="1"/>
    <col min="14350" max="14350" width="14.25" style="36" customWidth="1"/>
    <col min="14351" max="14351" width="5.375" style="36" bestFit="1" customWidth="1"/>
    <col min="14352" max="14352" width="10" style="36" customWidth="1"/>
    <col min="14353" max="14593" width="9" style="36"/>
    <col min="14594" max="14594" width="22.25" style="36" customWidth="1"/>
    <col min="14595" max="14595" width="9.375" style="36" customWidth="1"/>
    <col min="14596" max="14596" width="12.5" style="36" customWidth="1"/>
    <col min="14597" max="14597" width="12.625" style="36" customWidth="1"/>
    <col min="14598" max="14598" width="11.5" style="36" customWidth="1"/>
    <col min="14599" max="14599" width="11.375" style="36" customWidth="1"/>
    <col min="14600" max="14600" width="11" style="36" customWidth="1"/>
    <col min="14601" max="14601" width="9.75" style="36" customWidth="1"/>
    <col min="14602" max="14602" width="14.875" style="36" customWidth="1"/>
    <col min="14603" max="14603" width="12.625" style="36" customWidth="1"/>
    <col min="14604" max="14604" width="10" style="36" customWidth="1"/>
    <col min="14605" max="14605" width="11.375" style="36" bestFit="1" customWidth="1"/>
    <col min="14606" max="14606" width="14.25" style="36" customWidth="1"/>
    <col min="14607" max="14607" width="5.375" style="36" bestFit="1" customWidth="1"/>
    <col min="14608" max="14608" width="10" style="36" customWidth="1"/>
    <col min="14609" max="14849" width="9" style="36"/>
    <col min="14850" max="14850" width="22.25" style="36" customWidth="1"/>
    <col min="14851" max="14851" width="9.375" style="36" customWidth="1"/>
    <col min="14852" max="14852" width="12.5" style="36" customWidth="1"/>
    <col min="14853" max="14853" width="12.625" style="36" customWidth="1"/>
    <col min="14854" max="14854" width="11.5" style="36" customWidth="1"/>
    <col min="14855" max="14855" width="11.375" style="36" customWidth="1"/>
    <col min="14856" max="14856" width="11" style="36" customWidth="1"/>
    <col min="14857" max="14857" width="9.75" style="36" customWidth="1"/>
    <col min="14858" max="14858" width="14.875" style="36" customWidth="1"/>
    <col min="14859" max="14859" width="12.625" style="36" customWidth="1"/>
    <col min="14860" max="14860" width="10" style="36" customWidth="1"/>
    <col min="14861" max="14861" width="11.375" style="36" bestFit="1" customWidth="1"/>
    <col min="14862" max="14862" width="14.25" style="36" customWidth="1"/>
    <col min="14863" max="14863" width="5.375" style="36" bestFit="1" customWidth="1"/>
    <col min="14864" max="14864" width="10" style="36" customWidth="1"/>
    <col min="14865" max="15105" width="9" style="36"/>
    <col min="15106" max="15106" width="22.25" style="36" customWidth="1"/>
    <col min="15107" max="15107" width="9.375" style="36" customWidth="1"/>
    <col min="15108" max="15108" width="12.5" style="36" customWidth="1"/>
    <col min="15109" max="15109" width="12.625" style="36" customWidth="1"/>
    <col min="15110" max="15110" width="11.5" style="36" customWidth="1"/>
    <col min="15111" max="15111" width="11.375" style="36" customWidth="1"/>
    <col min="15112" max="15112" width="11" style="36" customWidth="1"/>
    <col min="15113" max="15113" width="9.75" style="36" customWidth="1"/>
    <col min="15114" max="15114" width="14.875" style="36" customWidth="1"/>
    <col min="15115" max="15115" width="12.625" style="36" customWidth="1"/>
    <col min="15116" max="15116" width="10" style="36" customWidth="1"/>
    <col min="15117" max="15117" width="11.375" style="36" bestFit="1" customWidth="1"/>
    <col min="15118" max="15118" width="14.25" style="36" customWidth="1"/>
    <col min="15119" max="15119" width="5.375" style="36" bestFit="1" customWidth="1"/>
    <col min="15120" max="15120" width="10" style="36" customWidth="1"/>
    <col min="15121" max="15361" width="9" style="36"/>
    <col min="15362" max="15362" width="22.25" style="36" customWidth="1"/>
    <col min="15363" max="15363" width="9.375" style="36" customWidth="1"/>
    <col min="15364" max="15364" width="12.5" style="36" customWidth="1"/>
    <col min="15365" max="15365" width="12.625" style="36" customWidth="1"/>
    <col min="15366" max="15366" width="11.5" style="36" customWidth="1"/>
    <col min="15367" max="15367" width="11.375" style="36" customWidth="1"/>
    <col min="15368" max="15368" width="11" style="36" customWidth="1"/>
    <col min="15369" max="15369" width="9.75" style="36" customWidth="1"/>
    <col min="15370" max="15370" width="14.875" style="36" customWidth="1"/>
    <col min="15371" max="15371" width="12.625" style="36" customWidth="1"/>
    <col min="15372" max="15372" width="10" style="36" customWidth="1"/>
    <col min="15373" max="15373" width="11.375" style="36" bestFit="1" customWidth="1"/>
    <col min="15374" max="15374" width="14.25" style="36" customWidth="1"/>
    <col min="15375" max="15375" width="5.375" style="36" bestFit="1" customWidth="1"/>
    <col min="15376" max="15376" width="10" style="36" customWidth="1"/>
    <col min="15377" max="15617" width="9" style="36"/>
    <col min="15618" max="15618" width="22.25" style="36" customWidth="1"/>
    <col min="15619" max="15619" width="9.375" style="36" customWidth="1"/>
    <col min="15620" max="15620" width="12.5" style="36" customWidth="1"/>
    <col min="15621" max="15621" width="12.625" style="36" customWidth="1"/>
    <col min="15622" max="15622" width="11.5" style="36" customWidth="1"/>
    <col min="15623" max="15623" width="11.375" style="36" customWidth="1"/>
    <col min="15624" max="15624" width="11" style="36" customWidth="1"/>
    <col min="15625" max="15625" width="9.75" style="36" customWidth="1"/>
    <col min="15626" max="15626" width="14.875" style="36" customWidth="1"/>
    <col min="15627" max="15627" width="12.625" style="36" customWidth="1"/>
    <col min="15628" max="15628" width="10" style="36" customWidth="1"/>
    <col min="15629" max="15629" width="11.375" style="36" bestFit="1" customWidth="1"/>
    <col min="15630" max="15630" width="14.25" style="36" customWidth="1"/>
    <col min="15631" max="15631" width="5.375" style="36" bestFit="1" customWidth="1"/>
    <col min="15632" max="15632" width="10" style="36" customWidth="1"/>
    <col min="15633" max="15873" width="9" style="36"/>
    <col min="15874" max="15874" width="22.25" style="36" customWidth="1"/>
    <col min="15875" max="15875" width="9.375" style="36" customWidth="1"/>
    <col min="15876" max="15876" width="12.5" style="36" customWidth="1"/>
    <col min="15877" max="15877" width="12.625" style="36" customWidth="1"/>
    <col min="15878" max="15878" width="11.5" style="36" customWidth="1"/>
    <col min="15879" max="15879" width="11.375" style="36" customWidth="1"/>
    <col min="15880" max="15880" width="11" style="36" customWidth="1"/>
    <col min="15881" max="15881" width="9.75" style="36" customWidth="1"/>
    <col min="15882" max="15882" width="14.875" style="36" customWidth="1"/>
    <col min="15883" max="15883" width="12.625" style="36" customWidth="1"/>
    <col min="15884" max="15884" width="10" style="36" customWidth="1"/>
    <col min="15885" max="15885" width="11.375" style="36" bestFit="1" customWidth="1"/>
    <col min="15886" max="15886" width="14.25" style="36" customWidth="1"/>
    <col min="15887" max="15887" width="5.375" style="36" bestFit="1" customWidth="1"/>
    <col min="15888" max="15888" width="10" style="36" customWidth="1"/>
    <col min="15889" max="16129" width="9" style="36"/>
    <col min="16130" max="16130" width="22.25" style="36" customWidth="1"/>
    <col min="16131" max="16131" width="9.375" style="36" customWidth="1"/>
    <col min="16132" max="16132" width="12.5" style="36" customWidth="1"/>
    <col min="16133" max="16133" width="12.625" style="36" customWidth="1"/>
    <col min="16134" max="16134" width="11.5" style="36" customWidth="1"/>
    <col min="16135" max="16135" width="11.375" style="36" customWidth="1"/>
    <col min="16136" max="16136" width="11" style="36" customWidth="1"/>
    <col min="16137" max="16137" width="9.75" style="36" customWidth="1"/>
    <col min="16138" max="16138" width="14.875" style="36" customWidth="1"/>
    <col min="16139" max="16139" width="12.625" style="36" customWidth="1"/>
    <col min="16140" max="16140" width="10" style="36" customWidth="1"/>
    <col min="16141" max="16141" width="11.375" style="36" bestFit="1" customWidth="1"/>
    <col min="16142" max="16142" width="14.25" style="36" customWidth="1"/>
    <col min="16143" max="16143" width="5.375" style="36" bestFit="1" customWidth="1"/>
    <col min="16144" max="16144" width="10" style="36" customWidth="1"/>
    <col min="16145" max="16384" width="9" style="36"/>
  </cols>
  <sheetData>
    <row r="1" spans="1:22" ht="110.25" customHeight="1">
      <c r="A1" s="353" t="str">
        <f>'Groupกลุ่ม 5 (3แผ่น)'!$A$4</f>
        <v>A1-2017 : 1.03.2017</v>
      </c>
      <c r="B1" s="328"/>
      <c r="C1" s="329"/>
      <c r="D1" s="329"/>
      <c r="E1" s="329"/>
      <c r="F1" s="329"/>
      <c r="G1" s="330"/>
      <c r="H1" s="329"/>
      <c r="I1" s="329"/>
      <c r="J1" s="329"/>
      <c r="K1" s="329"/>
      <c r="L1" s="330"/>
      <c r="M1" s="329"/>
      <c r="N1" s="329"/>
      <c r="O1" s="329"/>
      <c r="P1" s="329"/>
      <c r="Q1" s="330"/>
      <c r="R1" s="329"/>
      <c r="S1" s="329"/>
      <c r="T1" s="329"/>
      <c r="U1" s="329"/>
      <c r="V1" s="331"/>
    </row>
    <row r="2" spans="1:22">
      <c r="A2" s="328"/>
      <c r="B2" s="328"/>
      <c r="C2" s="329"/>
      <c r="D2" s="329"/>
      <c r="E2" s="329"/>
      <c r="F2" s="329"/>
      <c r="G2" s="330"/>
      <c r="H2" s="329"/>
      <c r="I2" s="329"/>
      <c r="J2" s="329"/>
      <c r="K2" s="329"/>
      <c r="L2" s="330"/>
      <c r="M2" s="329"/>
      <c r="N2" s="329"/>
      <c r="O2" s="329"/>
      <c r="P2" s="329"/>
      <c r="Q2" s="330"/>
      <c r="R2" s="329"/>
      <c r="S2" s="329"/>
      <c r="T2" s="329"/>
      <c r="U2" s="329"/>
      <c r="V2" s="330"/>
    </row>
    <row r="3" spans="1:22" ht="18.75" hidden="1" customHeight="1" thickBot="1">
      <c r="A3" s="328"/>
      <c r="B3" s="332"/>
      <c r="C3" s="333">
        <v>6049</v>
      </c>
      <c r="D3" s="334">
        <f t="shared" ref="D3:D4" si="0">ROUNDUP((C3*0.4%)+0,0)</f>
        <v>25</v>
      </c>
      <c r="E3" s="334">
        <f t="shared" ref="E3:E4" si="1">(C3+D3)*7%</f>
        <v>425.18000000000006</v>
      </c>
      <c r="F3" s="335">
        <f t="shared" ref="F3:F4" si="2">SUM(C3:E3)</f>
        <v>6499.18</v>
      </c>
      <c r="G3" s="336">
        <v>6500</v>
      </c>
      <c r="H3" s="337">
        <v>7632</v>
      </c>
      <c r="I3" s="338">
        <f t="shared" ref="I3:I4" si="3">ROUNDUP((H3*0.4%)+0,0)</f>
        <v>31</v>
      </c>
      <c r="J3" s="338">
        <f t="shared" ref="J3:J4" si="4">(H3+I3)*7%</f>
        <v>536.41000000000008</v>
      </c>
      <c r="K3" s="339">
        <f t="shared" ref="K3:K4" si="5">SUM(H3:J3)</f>
        <v>8199.41</v>
      </c>
      <c r="L3" s="340"/>
      <c r="M3" s="338"/>
      <c r="N3" s="338">
        <f t="shared" ref="N3:N4" si="6">ROUNDUP((M3*0.4%)+0,0)</f>
        <v>0</v>
      </c>
      <c r="O3" s="338">
        <f t="shared" ref="O3:O4" si="7">(M3+N3)*7%</f>
        <v>0</v>
      </c>
      <c r="P3" s="339">
        <f t="shared" ref="P3:P4" si="8">SUM(M3:O3)</f>
        <v>0</v>
      </c>
      <c r="Q3" s="340"/>
      <c r="R3" s="338"/>
      <c r="S3" s="338">
        <f t="shared" ref="S3:S4" si="9">ROUNDUP((R3*0.4%)+0,0)</f>
        <v>0</v>
      </c>
      <c r="T3" s="338">
        <f t="shared" ref="T3:T4" si="10">(R3+S3)*7%</f>
        <v>0</v>
      </c>
      <c r="U3" s="339">
        <f t="shared" ref="U3:U4" si="11">SUM(R3:T3)</f>
        <v>0</v>
      </c>
      <c r="V3" s="341"/>
    </row>
    <row r="4" spans="1:22" ht="18.75" hidden="1" customHeight="1" thickBot="1">
      <c r="A4" s="328"/>
      <c r="B4" s="332"/>
      <c r="C4" s="333">
        <v>6702</v>
      </c>
      <c r="D4" s="334">
        <f t="shared" si="0"/>
        <v>27</v>
      </c>
      <c r="E4" s="334">
        <f t="shared" si="1"/>
        <v>471.03000000000003</v>
      </c>
      <c r="F4" s="335">
        <f t="shared" si="2"/>
        <v>7200.03</v>
      </c>
      <c r="G4" s="336"/>
      <c r="H4" s="342">
        <v>6794</v>
      </c>
      <c r="I4" s="343">
        <f t="shared" si="3"/>
        <v>28</v>
      </c>
      <c r="J4" s="343">
        <f t="shared" si="4"/>
        <v>477.54</v>
      </c>
      <c r="K4" s="344">
        <f t="shared" si="5"/>
        <v>7299.54</v>
      </c>
      <c r="L4" s="345"/>
      <c r="M4" s="343"/>
      <c r="N4" s="343">
        <f t="shared" si="6"/>
        <v>0</v>
      </c>
      <c r="O4" s="343">
        <f t="shared" si="7"/>
        <v>0</v>
      </c>
      <c r="P4" s="344">
        <f t="shared" si="8"/>
        <v>0</v>
      </c>
      <c r="Q4" s="345"/>
      <c r="R4" s="343"/>
      <c r="S4" s="343">
        <f t="shared" si="9"/>
        <v>0</v>
      </c>
      <c r="T4" s="343">
        <f t="shared" si="10"/>
        <v>0</v>
      </c>
      <c r="U4" s="344">
        <f t="shared" si="11"/>
        <v>0</v>
      </c>
      <c r="V4" s="346"/>
    </row>
    <row r="5" spans="1:22" ht="22.5">
      <c r="A5" s="347" t="s">
        <v>254</v>
      </c>
      <c r="B5" s="348"/>
      <c r="C5" s="349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  <c r="R5" s="350"/>
      <c r="S5" s="329"/>
      <c r="T5" s="329"/>
      <c r="U5" s="329"/>
      <c r="V5" s="330"/>
    </row>
    <row r="6" spans="1:22" ht="22.5">
      <c r="A6" s="347" t="s">
        <v>574</v>
      </c>
      <c r="B6" s="351"/>
      <c r="C6" s="352"/>
      <c r="D6" s="350"/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29"/>
      <c r="T6" s="329"/>
      <c r="U6" s="329"/>
      <c r="V6" s="330"/>
    </row>
    <row r="7" spans="1:22" ht="15" customHeight="1">
      <c r="A7" s="67"/>
      <c r="B7" s="65"/>
      <c r="C7" s="68"/>
      <c r="D7" s="66"/>
      <c r="E7" s="66"/>
      <c r="F7" s="66"/>
      <c r="G7" s="66"/>
      <c r="H7" s="66"/>
      <c r="I7" s="66"/>
      <c r="J7" s="66"/>
      <c r="K7" s="66"/>
      <c r="L7" s="66"/>
      <c r="M7" s="66"/>
      <c r="N7" s="66"/>
      <c r="O7" s="66"/>
      <c r="P7" s="66"/>
      <c r="Q7" s="66"/>
      <c r="R7" s="66"/>
      <c r="S7" s="40"/>
      <c r="T7" s="40"/>
      <c r="U7" s="40"/>
      <c r="V7" s="48"/>
    </row>
    <row r="8" spans="1:22" ht="48" customHeight="1">
      <c r="A8" s="1098" t="s">
        <v>5</v>
      </c>
      <c r="B8" s="1099" t="s">
        <v>6</v>
      </c>
      <c r="C8" s="1100" t="s">
        <v>455</v>
      </c>
      <c r="D8" s="1100"/>
      <c r="E8" s="1100"/>
      <c r="F8" s="1090"/>
      <c r="G8" s="1090"/>
      <c r="H8" s="1090" t="s">
        <v>40</v>
      </c>
      <c r="I8" s="1090"/>
      <c r="J8" s="1090"/>
      <c r="K8" s="1090"/>
      <c r="L8" s="1090"/>
      <c r="M8" s="1100" t="s">
        <v>456</v>
      </c>
      <c r="N8" s="1100"/>
      <c r="O8" s="1100"/>
      <c r="P8" s="1090"/>
      <c r="Q8" s="1090"/>
      <c r="R8" s="1090" t="s">
        <v>41</v>
      </c>
      <c r="S8" s="1090"/>
      <c r="T8" s="1090"/>
      <c r="U8" s="1090"/>
      <c r="V8" s="1090"/>
    </row>
    <row r="9" spans="1:22" ht="19.5" customHeight="1">
      <c r="A9" s="1098"/>
      <c r="B9" s="1099"/>
      <c r="C9" s="215" t="s">
        <v>0</v>
      </c>
      <c r="D9" s="215"/>
      <c r="E9" s="215"/>
      <c r="F9" s="215" t="s">
        <v>463</v>
      </c>
      <c r="G9" s="390" t="s">
        <v>29</v>
      </c>
      <c r="H9" s="215" t="s">
        <v>0</v>
      </c>
      <c r="I9" s="215"/>
      <c r="J9" s="215"/>
      <c r="K9" s="215" t="s">
        <v>463</v>
      </c>
      <c r="L9" s="390" t="s">
        <v>29</v>
      </c>
      <c r="M9" s="215" t="s">
        <v>0</v>
      </c>
      <c r="N9" s="215"/>
      <c r="O9" s="215"/>
      <c r="P9" s="215" t="s">
        <v>463</v>
      </c>
      <c r="Q9" s="390" t="s">
        <v>29</v>
      </c>
      <c r="R9" s="215" t="s">
        <v>0</v>
      </c>
      <c r="S9" s="215"/>
      <c r="T9" s="215"/>
      <c r="U9" s="215" t="s">
        <v>463</v>
      </c>
      <c r="V9" s="390" t="s">
        <v>29</v>
      </c>
    </row>
    <row r="10" spans="1:22" ht="24" customHeight="1">
      <c r="A10" s="1092">
        <v>100000</v>
      </c>
      <c r="B10" s="355" t="s">
        <v>8</v>
      </c>
      <c r="C10" s="1093">
        <v>5770</v>
      </c>
      <c r="D10" s="360"/>
      <c r="E10" s="360"/>
      <c r="F10" s="1094">
        <v>6199.58</v>
      </c>
      <c r="G10" s="1095">
        <v>6200</v>
      </c>
      <c r="H10" s="1096">
        <v>6050</v>
      </c>
      <c r="I10" s="361"/>
      <c r="J10" s="361"/>
      <c r="K10" s="1097">
        <v>6500.25</v>
      </c>
      <c r="L10" s="1110">
        <v>6500</v>
      </c>
      <c r="M10" s="1111">
        <v>6422</v>
      </c>
      <c r="N10" s="373"/>
      <c r="O10" s="373"/>
      <c r="P10" s="1091">
        <v>6899.36</v>
      </c>
      <c r="Q10" s="1102">
        <v>6900</v>
      </c>
      <c r="R10" s="1111">
        <v>6702</v>
      </c>
      <c r="S10" s="373"/>
      <c r="T10" s="373"/>
      <c r="U10" s="1091">
        <v>7200.03</v>
      </c>
      <c r="V10" s="1102">
        <v>7200</v>
      </c>
    </row>
    <row r="11" spans="1:22" ht="24" customHeight="1">
      <c r="A11" s="1092"/>
      <c r="B11" s="355" t="s">
        <v>9</v>
      </c>
      <c r="C11" s="1093"/>
      <c r="D11" s="360"/>
      <c r="E11" s="360"/>
      <c r="F11" s="1094"/>
      <c r="G11" s="1095"/>
      <c r="H11" s="1096"/>
      <c r="I11" s="361"/>
      <c r="J11" s="361"/>
      <c r="K11" s="1097"/>
      <c r="L11" s="1110"/>
      <c r="M11" s="1111"/>
      <c r="N11" s="373"/>
      <c r="O11" s="373"/>
      <c r="P11" s="1091"/>
      <c r="Q11" s="1102"/>
      <c r="R11" s="1111"/>
      <c r="S11" s="373"/>
      <c r="T11" s="373"/>
      <c r="U11" s="1091"/>
      <c r="V11" s="1102"/>
    </row>
    <row r="12" spans="1:22" ht="24" customHeight="1">
      <c r="A12" s="1092"/>
      <c r="B12" s="355" t="s">
        <v>453</v>
      </c>
      <c r="C12" s="1093"/>
      <c r="D12" s="360"/>
      <c r="E12" s="360"/>
      <c r="F12" s="1094"/>
      <c r="G12" s="1095"/>
      <c r="H12" s="1096"/>
      <c r="I12" s="361"/>
      <c r="J12" s="361"/>
      <c r="K12" s="1097"/>
      <c r="L12" s="1110"/>
      <c r="M12" s="374"/>
      <c r="N12" s="374"/>
      <c r="O12" s="374"/>
      <c r="P12" s="375"/>
      <c r="Q12" s="376"/>
      <c r="R12" s="374"/>
      <c r="S12" s="374"/>
      <c r="T12" s="374"/>
      <c r="U12" s="375"/>
      <c r="V12" s="376"/>
    </row>
    <row r="13" spans="1:22" ht="24" customHeight="1">
      <c r="A13" s="1092"/>
      <c r="B13" s="356" t="s">
        <v>10</v>
      </c>
      <c r="C13" s="362">
        <v>7167</v>
      </c>
      <c r="D13" s="362">
        <f t="shared" ref="D13:D14" si="12">ROUNDUP((C13*0.4%)+0,0)</f>
        <v>29</v>
      </c>
      <c r="E13" s="362">
        <f t="shared" ref="E13:E14" si="13">(C13+D13)*7%</f>
        <v>503.72</v>
      </c>
      <c r="F13" s="363">
        <f t="shared" ref="F13:F14" si="14">SUM(C13:E13)</f>
        <v>7699.72</v>
      </c>
      <c r="G13" s="364">
        <v>7700</v>
      </c>
      <c r="H13" s="362">
        <v>7818</v>
      </c>
      <c r="I13" s="362">
        <f t="shared" ref="I13:I14" si="15">ROUNDUP((H13*0.4%)+0,0)</f>
        <v>32</v>
      </c>
      <c r="J13" s="362">
        <f t="shared" ref="J13:J14" si="16">(H13+I13)*7%</f>
        <v>549.5</v>
      </c>
      <c r="K13" s="363">
        <f t="shared" ref="K13:K14" si="17">SUM(H13:J13)</f>
        <v>8399.5</v>
      </c>
      <c r="L13" s="364">
        <v>8400</v>
      </c>
      <c r="M13" s="377">
        <v>8191</v>
      </c>
      <c r="N13" s="377">
        <f t="shared" ref="N13:N16" si="18">ROUNDUP((M13*0.4%)+0,0)</f>
        <v>33</v>
      </c>
      <c r="O13" s="377">
        <f t="shared" ref="O13:O16" si="19">(M13+N13)*7%</f>
        <v>575.68000000000006</v>
      </c>
      <c r="P13" s="378">
        <f t="shared" ref="P13:P16" si="20">SUM(M13:O13)</f>
        <v>8799.68</v>
      </c>
      <c r="Q13" s="379">
        <v>8800</v>
      </c>
      <c r="R13" s="377">
        <v>8750</v>
      </c>
      <c r="S13" s="377">
        <f t="shared" ref="S13:S14" si="21">ROUNDUP((R13*0.4%)+0,0)</f>
        <v>35</v>
      </c>
      <c r="T13" s="377">
        <f t="shared" ref="T13:T14" si="22">(R13+S13)*7%</f>
        <v>614.95000000000005</v>
      </c>
      <c r="U13" s="378">
        <f t="shared" ref="U13:U14" si="23">SUM(R13:T13)</f>
        <v>9399.9500000000007</v>
      </c>
      <c r="V13" s="379">
        <v>9400</v>
      </c>
    </row>
    <row r="14" spans="1:22" ht="24" customHeight="1">
      <c r="A14" s="1092"/>
      <c r="B14" s="356" t="s">
        <v>11</v>
      </c>
      <c r="C14" s="362">
        <v>9307</v>
      </c>
      <c r="D14" s="362">
        <f t="shared" si="12"/>
        <v>38</v>
      </c>
      <c r="E14" s="362">
        <f t="shared" si="13"/>
        <v>654.15000000000009</v>
      </c>
      <c r="F14" s="363">
        <f t="shared" si="14"/>
        <v>9999.15</v>
      </c>
      <c r="G14" s="364">
        <v>10000</v>
      </c>
      <c r="H14" s="362">
        <v>11169</v>
      </c>
      <c r="I14" s="362">
        <f t="shared" si="15"/>
        <v>45</v>
      </c>
      <c r="J14" s="362">
        <f t="shared" si="16"/>
        <v>784.98</v>
      </c>
      <c r="K14" s="363">
        <f t="shared" si="17"/>
        <v>11998.98</v>
      </c>
      <c r="L14" s="364">
        <v>12000</v>
      </c>
      <c r="M14" s="377">
        <v>13031</v>
      </c>
      <c r="N14" s="377">
        <f t="shared" si="18"/>
        <v>53</v>
      </c>
      <c r="O14" s="377">
        <f t="shared" si="19"/>
        <v>915.88000000000011</v>
      </c>
      <c r="P14" s="378">
        <f t="shared" si="20"/>
        <v>13999.880000000001</v>
      </c>
      <c r="Q14" s="379">
        <v>14000</v>
      </c>
      <c r="R14" s="377">
        <v>14893</v>
      </c>
      <c r="S14" s="377">
        <f t="shared" si="21"/>
        <v>60</v>
      </c>
      <c r="T14" s="377">
        <f t="shared" si="22"/>
        <v>1046.71</v>
      </c>
      <c r="U14" s="378">
        <f t="shared" si="23"/>
        <v>15999.71</v>
      </c>
      <c r="V14" s="379">
        <v>16000</v>
      </c>
    </row>
    <row r="15" spans="1:22" ht="24" customHeight="1">
      <c r="A15" s="1103">
        <v>200000</v>
      </c>
      <c r="B15" s="357" t="s">
        <v>8</v>
      </c>
      <c r="C15" s="1105">
        <v>6236</v>
      </c>
      <c r="D15" s="365"/>
      <c r="E15" s="365"/>
      <c r="F15" s="1106">
        <v>6699.27</v>
      </c>
      <c r="G15" s="1107">
        <v>6700</v>
      </c>
      <c r="H15" s="1105">
        <v>6794</v>
      </c>
      <c r="I15" s="365"/>
      <c r="J15" s="365"/>
      <c r="K15" s="1106">
        <v>7299.54</v>
      </c>
      <c r="L15" s="1107">
        <v>7300</v>
      </c>
      <c r="M15" s="380">
        <v>7259</v>
      </c>
      <c r="N15" s="380">
        <f t="shared" si="18"/>
        <v>30</v>
      </c>
      <c r="O15" s="380">
        <f t="shared" si="19"/>
        <v>510.23000000000008</v>
      </c>
      <c r="P15" s="381">
        <f t="shared" si="20"/>
        <v>7799.2300000000005</v>
      </c>
      <c r="Q15" s="391">
        <v>7800</v>
      </c>
      <c r="R15" s="1108">
        <v>7632</v>
      </c>
      <c r="S15" s="380"/>
      <c r="T15" s="380"/>
      <c r="U15" s="1109">
        <v>8199.41</v>
      </c>
      <c r="V15" s="1101">
        <v>8200</v>
      </c>
    </row>
    <row r="16" spans="1:22" ht="24" customHeight="1">
      <c r="A16" s="1103"/>
      <c r="B16" s="357" t="s">
        <v>9</v>
      </c>
      <c r="C16" s="1105"/>
      <c r="D16" s="365"/>
      <c r="E16" s="365"/>
      <c r="F16" s="1106"/>
      <c r="G16" s="1107"/>
      <c r="H16" s="1105"/>
      <c r="I16" s="365"/>
      <c r="J16" s="365"/>
      <c r="K16" s="1106"/>
      <c r="L16" s="1107"/>
      <c r="M16" s="380">
        <v>7353</v>
      </c>
      <c r="N16" s="380">
        <f t="shared" si="18"/>
        <v>30</v>
      </c>
      <c r="O16" s="380">
        <f t="shared" si="19"/>
        <v>516.81000000000006</v>
      </c>
      <c r="P16" s="381">
        <f t="shared" si="20"/>
        <v>7899.81</v>
      </c>
      <c r="Q16" s="391">
        <v>7900</v>
      </c>
      <c r="R16" s="1108"/>
      <c r="S16" s="380"/>
      <c r="T16" s="380"/>
      <c r="U16" s="1109"/>
      <c r="V16" s="1101"/>
    </row>
    <row r="17" spans="1:22" ht="24" customHeight="1">
      <c r="A17" s="1103"/>
      <c r="B17" s="357" t="s">
        <v>454</v>
      </c>
      <c r="C17" s="1105"/>
      <c r="D17" s="365"/>
      <c r="E17" s="365"/>
      <c r="F17" s="1106"/>
      <c r="G17" s="1107"/>
      <c r="H17" s="1105"/>
      <c r="I17" s="365"/>
      <c r="J17" s="365"/>
      <c r="K17" s="1106"/>
      <c r="L17" s="1107"/>
      <c r="M17" s="382"/>
      <c r="N17" s="382"/>
      <c r="O17" s="382"/>
      <c r="P17" s="383"/>
      <c r="Q17" s="384"/>
      <c r="R17" s="385"/>
      <c r="S17" s="382"/>
      <c r="T17" s="382"/>
      <c r="U17" s="383"/>
      <c r="V17" s="386"/>
    </row>
    <row r="18" spans="1:22" ht="24" customHeight="1" thickBot="1">
      <c r="A18" s="1104"/>
      <c r="B18" s="358" t="s">
        <v>10</v>
      </c>
      <c r="C18" s="366">
        <v>7632</v>
      </c>
      <c r="D18" s="366"/>
      <c r="E18" s="366"/>
      <c r="F18" s="367">
        <v>8199.41</v>
      </c>
      <c r="G18" s="368">
        <v>8200</v>
      </c>
      <c r="H18" s="366">
        <v>8283</v>
      </c>
      <c r="I18" s="366">
        <f t="shared" ref="I18" si="24">ROUNDUP((H18*0.4%)+0,0)</f>
        <v>34</v>
      </c>
      <c r="J18" s="366">
        <f t="shared" ref="J18" si="25">(H18+I18)*7%</f>
        <v>582.19000000000005</v>
      </c>
      <c r="K18" s="367">
        <f t="shared" ref="K18" si="26">SUM(H18:J18)</f>
        <v>8899.19</v>
      </c>
      <c r="L18" s="368">
        <v>8900</v>
      </c>
      <c r="M18" s="387">
        <v>8656</v>
      </c>
      <c r="N18" s="387">
        <f t="shared" ref="N18" si="27">ROUNDUP((M18*0.4%)+0,0)</f>
        <v>35</v>
      </c>
      <c r="O18" s="387">
        <f t="shared" ref="O18" si="28">(M18+N18)*7%</f>
        <v>608.37</v>
      </c>
      <c r="P18" s="388">
        <f t="shared" ref="P18" si="29">SUM(M18:O18)</f>
        <v>9299.3700000000008</v>
      </c>
      <c r="Q18" s="389">
        <v>9300</v>
      </c>
      <c r="R18" s="387">
        <v>9121</v>
      </c>
      <c r="S18" s="387">
        <f t="shared" ref="S18" si="30">ROUNDUP((R18*0.4%)+0,0)</f>
        <v>37</v>
      </c>
      <c r="T18" s="387">
        <f t="shared" ref="T18" si="31">(R18+S18)*7%</f>
        <v>641.06000000000006</v>
      </c>
      <c r="U18" s="388">
        <f t="shared" ref="U18" si="32">SUM(R18:T18)</f>
        <v>9799.06</v>
      </c>
      <c r="V18" s="389">
        <v>9800</v>
      </c>
    </row>
    <row r="19" spans="1:22">
      <c r="A19" s="39"/>
      <c r="B19" s="39"/>
      <c r="C19" s="40"/>
      <c r="D19" s="40"/>
      <c r="E19" s="40"/>
      <c r="F19" s="40"/>
      <c r="G19" s="41"/>
      <c r="H19" s="40"/>
      <c r="I19" s="40"/>
      <c r="J19" s="40"/>
      <c r="K19" s="40"/>
      <c r="L19" s="42"/>
      <c r="M19" s="40"/>
      <c r="N19" s="40"/>
      <c r="O19" s="40"/>
      <c r="P19" s="40"/>
      <c r="Q19" s="41"/>
      <c r="R19" s="40"/>
      <c r="S19" s="40"/>
      <c r="T19" s="40"/>
      <c r="U19" s="40"/>
      <c r="V19" s="41"/>
    </row>
    <row r="20" spans="1:22" s="61" customFormat="1" ht="22.5">
      <c r="A20" s="400" t="s">
        <v>240</v>
      </c>
      <c r="B20" s="57"/>
      <c r="C20" s="58"/>
      <c r="D20" s="58"/>
      <c r="E20" s="58"/>
      <c r="F20" s="58"/>
      <c r="G20" s="59"/>
      <c r="H20" s="58"/>
      <c r="I20" s="58"/>
      <c r="J20" s="58"/>
      <c r="K20" s="58"/>
      <c r="L20" s="60"/>
      <c r="M20" s="58"/>
      <c r="N20" s="58"/>
      <c r="O20" s="58"/>
      <c r="P20" s="58"/>
      <c r="Q20" s="59"/>
      <c r="R20" s="58"/>
      <c r="S20" s="58"/>
      <c r="T20" s="58"/>
      <c r="U20" s="58"/>
      <c r="V20" s="59"/>
    </row>
    <row r="21" spans="1:22" ht="42" customHeight="1">
      <c r="A21" s="1123" t="s">
        <v>5</v>
      </c>
      <c r="B21" s="1123" t="s">
        <v>6</v>
      </c>
      <c r="C21" s="1124" t="s">
        <v>263</v>
      </c>
      <c r="D21" s="1124"/>
      <c r="E21" s="1124"/>
      <c r="F21" s="1125"/>
      <c r="G21" s="1125"/>
      <c r="H21" s="1125" t="s">
        <v>262</v>
      </c>
      <c r="I21" s="1125"/>
      <c r="J21" s="1125"/>
      <c r="K21" s="1125"/>
      <c r="L21" s="1125"/>
      <c r="M21" s="1126" t="s">
        <v>264</v>
      </c>
      <c r="N21" s="1126"/>
      <c r="O21" s="1126"/>
      <c r="P21" s="1115"/>
      <c r="Q21" s="1115"/>
      <c r="R21" s="1115" t="s">
        <v>265</v>
      </c>
      <c r="S21" s="1115"/>
      <c r="T21" s="1115"/>
      <c r="U21" s="1115"/>
      <c r="V21" s="1115"/>
    </row>
    <row r="22" spans="1:22" ht="21.75" customHeight="1">
      <c r="A22" s="1123"/>
      <c r="B22" s="1123"/>
      <c r="C22" s="215" t="s">
        <v>0</v>
      </c>
      <c r="D22" s="215"/>
      <c r="E22" s="215"/>
      <c r="F22" s="215" t="s">
        <v>463</v>
      </c>
      <c r="G22" s="390" t="s">
        <v>29</v>
      </c>
      <c r="H22" s="215" t="s">
        <v>0</v>
      </c>
      <c r="I22" s="215"/>
      <c r="J22" s="215"/>
      <c r="K22" s="215" t="s">
        <v>463</v>
      </c>
      <c r="L22" s="390" t="s">
        <v>29</v>
      </c>
      <c r="M22" s="215" t="s">
        <v>0</v>
      </c>
      <c r="N22" s="215"/>
      <c r="O22" s="215"/>
      <c r="P22" s="215" t="s">
        <v>463</v>
      </c>
      <c r="Q22" s="390" t="s">
        <v>29</v>
      </c>
      <c r="R22" s="215" t="s">
        <v>0</v>
      </c>
      <c r="S22" s="215"/>
      <c r="T22" s="215"/>
      <c r="U22" s="215" t="s">
        <v>463</v>
      </c>
      <c r="V22" s="390" t="s">
        <v>29</v>
      </c>
    </row>
    <row r="23" spans="1:22" ht="21" customHeight="1">
      <c r="A23" s="1116">
        <v>100000</v>
      </c>
      <c r="B23" s="359" t="s">
        <v>8</v>
      </c>
      <c r="C23" s="1117">
        <v>6422</v>
      </c>
      <c r="D23" s="369"/>
      <c r="E23" s="369"/>
      <c r="F23" s="1118">
        <v>6899.36</v>
      </c>
      <c r="G23" s="1119">
        <v>6900</v>
      </c>
      <c r="H23" s="1120">
        <v>7073</v>
      </c>
      <c r="I23" s="370"/>
      <c r="J23" s="370"/>
      <c r="K23" s="1121">
        <v>7599.14</v>
      </c>
      <c r="L23" s="1122">
        <v>7600</v>
      </c>
      <c r="M23" s="392">
        <v>7446</v>
      </c>
      <c r="N23" s="392">
        <f t="shared" ref="N23:N24" si="33">ROUNDUP((M23*0.4%)+0,0)</f>
        <v>30</v>
      </c>
      <c r="O23" s="392">
        <f t="shared" ref="O23:O24" si="34">(M23+N23)*7%</f>
        <v>523.32000000000005</v>
      </c>
      <c r="P23" s="393">
        <f t="shared" ref="P23:P24" si="35">SUM(M23:O23)</f>
        <v>7999.32</v>
      </c>
      <c r="Q23" s="394">
        <v>8000</v>
      </c>
      <c r="R23" s="392">
        <v>8004</v>
      </c>
      <c r="S23" s="392">
        <f t="shared" ref="S23:S24" si="36">ROUNDUP((R23*0.4%)+0,0)</f>
        <v>33</v>
      </c>
      <c r="T23" s="392">
        <f t="shared" ref="T23:T24" si="37">(R23+S23)*7%</f>
        <v>562.59</v>
      </c>
      <c r="U23" s="393">
        <f t="shared" ref="U23:U24" si="38">SUM(R23:T23)</f>
        <v>8599.59</v>
      </c>
      <c r="V23" s="394">
        <v>8600</v>
      </c>
    </row>
    <row r="24" spans="1:22" ht="21" customHeight="1">
      <c r="A24" s="1116"/>
      <c r="B24" s="359" t="s">
        <v>9</v>
      </c>
      <c r="C24" s="1117"/>
      <c r="D24" s="369"/>
      <c r="E24" s="369"/>
      <c r="F24" s="1118"/>
      <c r="G24" s="1119"/>
      <c r="H24" s="1120"/>
      <c r="I24" s="370"/>
      <c r="J24" s="370"/>
      <c r="K24" s="1121"/>
      <c r="L24" s="1122"/>
      <c r="M24" s="392">
        <v>8377</v>
      </c>
      <c r="N24" s="392">
        <f t="shared" si="33"/>
        <v>34</v>
      </c>
      <c r="O24" s="392">
        <f t="shared" si="34"/>
        <v>588.7700000000001</v>
      </c>
      <c r="P24" s="393">
        <f t="shared" si="35"/>
        <v>8999.77</v>
      </c>
      <c r="Q24" s="394">
        <v>9000</v>
      </c>
      <c r="R24" s="392">
        <v>8935</v>
      </c>
      <c r="S24" s="392">
        <f t="shared" si="36"/>
        <v>36</v>
      </c>
      <c r="T24" s="392">
        <f t="shared" si="37"/>
        <v>627.97</v>
      </c>
      <c r="U24" s="393">
        <f t="shared" si="38"/>
        <v>9598.9699999999993</v>
      </c>
      <c r="V24" s="394">
        <v>9600</v>
      </c>
    </row>
    <row r="25" spans="1:22" ht="21" customHeight="1">
      <c r="A25" s="1116"/>
      <c r="B25" s="359" t="s">
        <v>454</v>
      </c>
      <c r="C25" s="1117"/>
      <c r="D25" s="369"/>
      <c r="E25" s="369"/>
      <c r="F25" s="1118"/>
      <c r="G25" s="1119"/>
      <c r="H25" s="1120"/>
      <c r="I25" s="370"/>
      <c r="J25" s="370"/>
      <c r="K25" s="1121"/>
      <c r="L25" s="1122"/>
      <c r="M25" s="395"/>
      <c r="N25" s="395"/>
      <c r="O25" s="395"/>
      <c r="P25" s="396"/>
      <c r="Q25" s="397"/>
      <c r="R25" s="395"/>
      <c r="S25" s="395"/>
      <c r="T25" s="395"/>
      <c r="U25" s="396"/>
      <c r="V25" s="397"/>
    </row>
    <row r="26" spans="1:22" ht="21" customHeight="1">
      <c r="A26" s="1116"/>
      <c r="B26" s="359" t="s">
        <v>10</v>
      </c>
      <c r="C26" s="369">
        <v>7818</v>
      </c>
      <c r="D26" s="369">
        <f t="shared" ref="D26" si="39">ROUNDUP((C26*0.4%)+0,0)</f>
        <v>32</v>
      </c>
      <c r="E26" s="369">
        <f t="shared" ref="E26" si="40">(C26+D26)*7%</f>
        <v>549.5</v>
      </c>
      <c r="F26" s="371">
        <f t="shared" ref="F26" si="41">SUM(C26:E26)</f>
        <v>8399.5</v>
      </c>
      <c r="G26" s="372">
        <v>8400</v>
      </c>
      <c r="H26" s="369">
        <v>8470</v>
      </c>
      <c r="I26" s="369">
        <f t="shared" ref="I26:I30" si="42">ROUNDUP((H26*0.4%)+0,0)</f>
        <v>34</v>
      </c>
      <c r="J26" s="369">
        <f t="shared" ref="J26:J30" si="43">(H26+I26)*7%</f>
        <v>595.28000000000009</v>
      </c>
      <c r="K26" s="371">
        <f t="shared" ref="K26:K30" si="44">SUM(H26:J26)</f>
        <v>9099.2800000000007</v>
      </c>
      <c r="L26" s="372">
        <v>9100</v>
      </c>
      <c r="M26" s="392">
        <v>8842</v>
      </c>
      <c r="N26" s="392">
        <f t="shared" ref="N26:N27" si="45">ROUNDUP((M26*0.4%)+0,0)</f>
        <v>36</v>
      </c>
      <c r="O26" s="392">
        <f t="shared" ref="O26:O27" si="46">(M26+N26)*7%</f>
        <v>621.46</v>
      </c>
      <c r="P26" s="393">
        <f t="shared" ref="P26:P27" si="47">SUM(M26:O26)</f>
        <v>9499.4599999999991</v>
      </c>
      <c r="Q26" s="394">
        <v>9500</v>
      </c>
      <c r="R26" s="392">
        <v>9401</v>
      </c>
      <c r="S26" s="392">
        <f t="shared" ref="S26:S27" si="48">ROUNDUP((R26*0.4%)+0,0)</f>
        <v>38</v>
      </c>
      <c r="T26" s="392">
        <f t="shared" ref="T26:T27" si="49">(R26+S26)*7%</f>
        <v>660.73</v>
      </c>
      <c r="U26" s="393">
        <f t="shared" ref="U26:U27" si="50">SUM(R26:T26)</f>
        <v>10099.73</v>
      </c>
      <c r="V26" s="394">
        <v>10100</v>
      </c>
    </row>
    <row r="27" spans="1:22" ht="21" customHeight="1">
      <c r="A27" s="354">
        <v>200000</v>
      </c>
      <c r="B27" s="359" t="s">
        <v>8</v>
      </c>
      <c r="C27" s="369">
        <v>6887</v>
      </c>
      <c r="D27" s="369">
        <f t="shared" ref="D27:D30" si="51">ROUNDUP((C27*0.4%)+0,0)</f>
        <v>28</v>
      </c>
      <c r="E27" s="369">
        <f t="shared" ref="E27:E30" si="52">(C27+D27)*7%</f>
        <v>484.05000000000007</v>
      </c>
      <c r="F27" s="371">
        <f t="shared" ref="F27:F30" si="53">SUM(C27:E27)</f>
        <v>7399.05</v>
      </c>
      <c r="G27" s="372">
        <v>7400</v>
      </c>
      <c r="H27" s="369">
        <v>7539</v>
      </c>
      <c r="I27" s="369">
        <f t="shared" si="42"/>
        <v>31</v>
      </c>
      <c r="J27" s="369">
        <f t="shared" si="43"/>
        <v>529.90000000000009</v>
      </c>
      <c r="K27" s="371">
        <f t="shared" si="44"/>
        <v>8099.9</v>
      </c>
      <c r="L27" s="1112">
        <v>8100</v>
      </c>
      <c r="M27" s="392">
        <v>7911</v>
      </c>
      <c r="N27" s="392">
        <f t="shared" si="45"/>
        <v>32</v>
      </c>
      <c r="O27" s="392">
        <f t="shared" si="46"/>
        <v>556.0100000000001</v>
      </c>
      <c r="P27" s="393">
        <f t="shared" si="47"/>
        <v>8499.01</v>
      </c>
      <c r="Q27" s="394">
        <v>8500</v>
      </c>
      <c r="R27" s="392">
        <v>8376</v>
      </c>
      <c r="S27" s="392">
        <f t="shared" si="48"/>
        <v>34</v>
      </c>
      <c r="T27" s="392">
        <f t="shared" si="49"/>
        <v>588.70000000000005</v>
      </c>
      <c r="U27" s="393">
        <f t="shared" si="50"/>
        <v>8998.7000000000007</v>
      </c>
      <c r="V27" s="394">
        <v>9000</v>
      </c>
    </row>
    <row r="28" spans="1:22" ht="21" customHeight="1">
      <c r="A28" s="354">
        <v>180000</v>
      </c>
      <c r="B28" s="359" t="s">
        <v>9</v>
      </c>
      <c r="C28" s="369">
        <v>7073</v>
      </c>
      <c r="D28" s="369">
        <f t="shared" si="51"/>
        <v>29</v>
      </c>
      <c r="E28" s="369">
        <f t="shared" si="52"/>
        <v>497.14000000000004</v>
      </c>
      <c r="F28" s="371">
        <f t="shared" si="53"/>
        <v>7599.14</v>
      </c>
      <c r="G28" s="372">
        <v>7600</v>
      </c>
      <c r="H28" s="369">
        <v>7539</v>
      </c>
      <c r="I28" s="369">
        <f t="shared" si="42"/>
        <v>31</v>
      </c>
      <c r="J28" s="369">
        <f t="shared" si="43"/>
        <v>529.90000000000009</v>
      </c>
      <c r="K28" s="371">
        <f t="shared" si="44"/>
        <v>8099.9</v>
      </c>
      <c r="L28" s="1113"/>
      <c r="M28" s="395"/>
      <c r="N28" s="395"/>
      <c r="O28" s="395"/>
      <c r="P28" s="398"/>
      <c r="Q28" s="399"/>
      <c r="R28" s="395"/>
      <c r="S28" s="395"/>
      <c r="T28" s="395"/>
      <c r="U28" s="398"/>
      <c r="V28" s="399"/>
    </row>
    <row r="29" spans="1:22" ht="21" customHeight="1">
      <c r="A29" s="354">
        <v>180000</v>
      </c>
      <c r="B29" s="359" t="s">
        <v>454</v>
      </c>
      <c r="C29" s="369">
        <v>6887</v>
      </c>
      <c r="D29" s="369">
        <f t="shared" si="51"/>
        <v>28</v>
      </c>
      <c r="E29" s="369">
        <f t="shared" si="52"/>
        <v>484.05000000000007</v>
      </c>
      <c r="F29" s="371">
        <f t="shared" si="53"/>
        <v>7399.05</v>
      </c>
      <c r="G29" s="372">
        <v>7400</v>
      </c>
      <c r="H29" s="369">
        <v>7538</v>
      </c>
      <c r="I29" s="369">
        <f t="shared" si="42"/>
        <v>31</v>
      </c>
      <c r="J29" s="369">
        <f t="shared" si="43"/>
        <v>529.83000000000004</v>
      </c>
      <c r="K29" s="371">
        <f t="shared" si="44"/>
        <v>8098.83</v>
      </c>
      <c r="L29" s="1114"/>
      <c r="M29" s="395"/>
      <c r="N29" s="395"/>
      <c r="O29" s="395"/>
      <c r="P29" s="398"/>
      <c r="Q29" s="396"/>
      <c r="R29" s="395"/>
      <c r="S29" s="395"/>
      <c r="T29" s="395"/>
      <c r="U29" s="398"/>
      <c r="V29" s="396"/>
    </row>
    <row r="30" spans="1:22" ht="21" customHeight="1">
      <c r="A30" s="354">
        <v>200000</v>
      </c>
      <c r="B30" s="359" t="s">
        <v>10</v>
      </c>
      <c r="C30" s="369">
        <v>8283</v>
      </c>
      <c r="D30" s="369">
        <f t="shared" si="51"/>
        <v>34</v>
      </c>
      <c r="E30" s="369">
        <f t="shared" si="52"/>
        <v>582.19000000000005</v>
      </c>
      <c r="F30" s="371">
        <f t="shared" si="53"/>
        <v>8899.19</v>
      </c>
      <c r="G30" s="372">
        <v>8900</v>
      </c>
      <c r="H30" s="369">
        <v>8934</v>
      </c>
      <c r="I30" s="369">
        <f t="shared" si="42"/>
        <v>36</v>
      </c>
      <c r="J30" s="369">
        <f t="shared" si="43"/>
        <v>627.90000000000009</v>
      </c>
      <c r="K30" s="371">
        <f t="shared" si="44"/>
        <v>9597.9</v>
      </c>
      <c r="L30" s="372">
        <v>9600</v>
      </c>
      <c r="M30" s="392">
        <v>9307</v>
      </c>
      <c r="N30" s="392">
        <f t="shared" ref="N30" si="54">ROUNDUP((M30*0.4%)+0,0)</f>
        <v>38</v>
      </c>
      <c r="O30" s="392">
        <f t="shared" ref="O30" si="55">(M30+N30)*7%</f>
        <v>654.15000000000009</v>
      </c>
      <c r="P30" s="393">
        <f t="shared" ref="P30" si="56">SUM(M30:O30)</f>
        <v>9999.15</v>
      </c>
      <c r="Q30" s="394">
        <v>10000</v>
      </c>
      <c r="R30" s="392">
        <v>9772</v>
      </c>
      <c r="S30" s="392">
        <f t="shared" ref="S30" si="57">ROUNDUP((R30*0.4%)+0,0)</f>
        <v>40</v>
      </c>
      <c r="T30" s="392">
        <f t="shared" ref="T30" si="58">(R30+S30)*7%</f>
        <v>686.84</v>
      </c>
      <c r="U30" s="393">
        <f t="shared" ref="U30" si="59">SUM(R30:T30)</f>
        <v>10498.84</v>
      </c>
      <c r="V30" s="394">
        <v>10500</v>
      </c>
    </row>
    <row r="31" spans="1:22" s="37" customFormat="1">
      <c r="A31" s="39"/>
      <c r="B31" s="39"/>
      <c r="C31" s="40"/>
      <c r="D31" s="40"/>
      <c r="E31" s="40"/>
      <c r="F31" s="40"/>
      <c r="G31" s="41"/>
      <c r="H31" s="40"/>
      <c r="I31" s="40"/>
      <c r="J31" s="40"/>
      <c r="K31" s="40"/>
      <c r="L31" s="42"/>
      <c r="M31" s="40"/>
      <c r="N31" s="40"/>
      <c r="O31" s="40"/>
      <c r="P31" s="40"/>
      <c r="Q31" s="41"/>
      <c r="R31" s="40"/>
      <c r="S31" s="40"/>
      <c r="T31" s="40"/>
      <c r="U31" s="40"/>
      <c r="V31" s="41"/>
    </row>
    <row r="32" spans="1:22" s="37" customFormat="1">
      <c r="A32" s="39"/>
      <c r="B32" s="39"/>
      <c r="C32" s="40"/>
      <c r="D32" s="40"/>
      <c r="E32" s="40"/>
      <c r="F32" s="40"/>
      <c r="G32" s="41"/>
      <c r="H32" s="40"/>
      <c r="I32" s="40"/>
      <c r="J32" s="40"/>
      <c r="K32" s="40"/>
      <c r="L32" s="42"/>
      <c r="M32" s="40"/>
      <c r="N32" s="40"/>
      <c r="O32" s="40"/>
      <c r="P32" s="40"/>
      <c r="Q32" s="41"/>
      <c r="R32" s="40"/>
      <c r="S32" s="40"/>
      <c r="T32" s="40"/>
      <c r="U32" s="40"/>
      <c r="V32" s="41"/>
    </row>
    <row r="33" spans="1:22">
      <c r="A33" s="39"/>
      <c r="B33" s="39"/>
      <c r="C33" s="40"/>
      <c r="D33" s="40"/>
      <c r="E33" s="40"/>
      <c r="F33" s="40"/>
      <c r="G33" s="41"/>
      <c r="H33" s="40"/>
      <c r="I33" s="40"/>
      <c r="J33" s="40"/>
      <c r="K33" s="40"/>
      <c r="L33" s="42"/>
      <c r="M33" s="40"/>
      <c r="N33" s="40"/>
      <c r="O33" s="40"/>
      <c r="P33" s="40"/>
      <c r="Q33" s="41"/>
      <c r="R33" s="40"/>
      <c r="S33" s="40"/>
      <c r="T33" s="40"/>
      <c r="U33" s="40"/>
      <c r="V33" s="41"/>
    </row>
    <row r="34" spans="1:22" s="49" customFormat="1" ht="21" customHeight="1">
      <c r="A34" s="43"/>
      <c r="B34" s="44"/>
      <c r="C34" s="44"/>
      <c r="D34" s="44"/>
      <c r="E34" s="44"/>
      <c r="F34" s="44"/>
      <c r="G34" s="45"/>
      <c r="H34" s="46"/>
      <c r="I34" s="46"/>
      <c r="J34" s="46"/>
      <c r="K34" s="46"/>
      <c r="L34" s="45"/>
      <c r="M34" s="47"/>
      <c r="N34" s="47"/>
      <c r="O34" s="47"/>
      <c r="P34" s="47"/>
      <c r="Q34" s="45"/>
      <c r="R34" s="47"/>
      <c r="S34" s="47"/>
      <c r="T34" s="47"/>
      <c r="U34" s="39"/>
      <c r="V34" s="48"/>
    </row>
    <row r="35" spans="1:22" s="49" customFormat="1" ht="21" customHeight="1">
      <c r="A35" s="47"/>
      <c r="B35" s="44"/>
      <c r="C35" s="50"/>
      <c r="D35" s="50"/>
      <c r="E35" s="50"/>
      <c r="F35" s="51"/>
      <c r="G35" s="45"/>
      <c r="H35" s="47"/>
      <c r="I35" s="47"/>
      <c r="J35" s="47"/>
      <c r="K35" s="47"/>
      <c r="L35" s="45"/>
      <c r="M35" s="47"/>
      <c r="N35" s="47"/>
      <c r="O35" s="47"/>
      <c r="P35" s="47"/>
      <c r="Q35" s="45"/>
      <c r="R35" s="47"/>
      <c r="S35" s="47"/>
      <c r="T35" s="47"/>
      <c r="U35" s="39"/>
      <c r="V35" s="48"/>
    </row>
    <row r="36" spans="1:22" s="49" customFormat="1" ht="21" customHeight="1">
      <c r="A36" s="47"/>
      <c r="B36" s="44"/>
      <c r="C36" s="50"/>
      <c r="D36" s="50"/>
      <c r="E36" s="50"/>
      <c r="F36" s="52"/>
      <c r="G36" s="45"/>
      <c r="H36" s="47"/>
      <c r="I36" s="47"/>
      <c r="J36" s="47"/>
      <c r="K36" s="47"/>
      <c r="L36" s="45"/>
      <c r="M36" s="47"/>
      <c r="N36" s="47"/>
      <c r="O36" s="47"/>
      <c r="P36" s="47"/>
      <c r="Q36" s="45"/>
      <c r="R36" s="47"/>
      <c r="S36" s="47"/>
      <c r="T36" s="47"/>
      <c r="U36" s="39"/>
      <c r="V36" s="48"/>
    </row>
    <row r="37" spans="1:22" s="55" customFormat="1" ht="21" customHeight="1">
      <c r="A37" s="47"/>
      <c r="B37" s="44"/>
      <c r="C37" s="53"/>
      <c r="D37" s="53"/>
      <c r="E37" s="53"/>
      <c r="F37" s="51"/>
      <c r="G37" s="54"/>
      <c r="H37" s="47"/>
      <c r="I37" s="47"/>
      <c r="J37" s="47"/>
      <c r="K37" s="47"/>
      <c r="L37" s="45"/>
      <c r="M37" s="47"/>
      <c r="N37" s="47"/>
      <c r="O37" s="47"/>
      <c r="P37" s="47"/>
      <c r="Q37" s="45"/>
      <c r="R37" s="47"/>
      <c r="S37" s="47"/>
      <c r="T37" s="47"/>
      <c r="U37" s="39"/>
      <c r="V37" s="48"/>
    </row>
    <row r="38" spans="1:22">
      <c r="A38" s="39"/>
      <c r="B38" s="39"/>
      <c r="C38" s="40"/>
      <c r="D38" s="40"/>
      <c r="E38" s="40"/>
      <c r="F38" s="40"/>
      <c r="G38" s="48"/>
      <c r="H38" s="40"/>
      <c r="I38" s="40"/>
      <c r="J38" s="40"/>
      <c r="K38" s="40"/>
      <c r="L38" s="48"/>
      <c r="M38" s="40"/>
      <c r="N38" s="40"/>
      <c r="O38" s="40"/>
      <c r="P38" s="40"/>
      <c r="Q38" s="48"/>
      <c r="R38" s="40"/>
      <c r="S38" s="40"/>
      <c r="T38" s="40"/>
      <c r="U38" s="40"/>
      <c r="V38" s="48"/>
    </row>
    <row r="39" spans="1:22" s="37" customFormat="1" ht="23.25" customHeight="1">
      <c r="A39" s="487" t="s">
        <v>234</v>
      </c>
      <c r="B39" s="56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48"/>
    </row>
    <row r="40" spans="1:22" s="37" customFormat="1" ht="23.25">
      <c r="A40" s="693" t="s">
        <v>239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112"/>
    </row>
    <row r="41" spans="1:22" ht="19.5">
      <c r="A41" s="691" t="s">
        <v>532</v>
      </c>
    </row>
    <row r="42" spans="1:22" ht="19.5">
      <c r="A42" s="691" t="s">
        <v>533</v>
      </c>
    </row>
  </sheetData>
  <mergeCells count="43">
    <mergeCell ref="L27:L29"/>
    <mergeCell ref="R21:V21"/>
    <mergeCell ref="A23:A26"/>
    <mergeCell ref="C23:C25"/>
    <mergeCell ref="F23:F25"/>
    <mergeCell ref="G23:G25"/>
    <mergeCell ref="H23:H25"/>
    <mergeCell ref="K23:K25"/>
    <mergeCell ref="L23:L25"/>
    <mergeCell ref="A21:A22"/>
    <mergeCell ref="B21:B22"/>
    <mergeCell ref="C21:G21"/>
    <mergeCell ref="H21:L21"/>
    <mergeCell ref="M21:Q21"/>
    <mergeCell ref="V15:V16"/>
    <mergeCell ref="V10:V11"/>
    <mergeCell ref="A15:A18"/>
    <mergeCell ref="C15:C17"/>
    <mergeCell ref="F15:F17"/>
    <mergeCell ref="G15:G17"/>
    <mergeCell ref="H15:H17"/>
    <mergeCell ref="K15:K17"/>
    <mergeCell ref="L15:L17"/>
    <mergeCell ref="R15:R16"/>
    <mergeCell ref="U15:U16"/>
    <mergeCell ref="L10:L12"/>
    <mergeCell ref="M10:M11"/>
    <mergeCell ref="P10:P11"/>
    <mergeCell ref="Q10:Q11"/>
    <mergeCell ref="R10:R11"/>
    <mergeCell ref="R8:V8"/>
    <mergeCell ref="U10:U11"/>
    <mergeCell ref="A10:A14"/>
    <mergeCell ref="C10:C12"/>
    <mergeCell ref="F10:F12"/>
    <mergeCell ref="G10:G12"/>
    <mergeCell ref="H10:H12"/>
    <mergeCell ref="K10:K12"/>
    <mergeCell ref="A8:A9"/>
    <mergeCell ref="B8:B9"/>
    <mergeCell ref="C8:G8"/>
    <mergeCell ref="H8:L8"/>
    <mergeCell ref="M8:Q8"/>
  </mergeCells>
  <printOptions horizontalCentered="1"/>
  <pageMargins left="0.39370078740157483" right="0" top="0.23622047244094491" bottom="0" header="0.31496062992125984" footer="0.31496062992125984"/>
  <pageSetup paperSize="9" scale="5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9" tint="0.59999389629810485"/>
  </sheetPr>
  <dimension ref="A1:V29"/>
  <sheetViews>
    <sheetView zoomScale="72" zoomScaleNormal="72" workbookViewId="0">
      <pane xSplit="2" ySplit="8" topLeftCell="C9" activePane="bottomRight" state="frozen"/>
      <selection pane="topRight" activeCell="C1" sqref="C1"/>
      <selection pane="bottomLeft" activeCell="A19" sqref="A19"/>
      <selection pane="bottomRight" activeCell="AA19" sqref="AA19"/>
    </sheetView>
  </sheetViews>
  <sheetFormatPr defaultRowHeight="12.75"/>
  <cols>
    <col min="1" max="1" width="16.625" style="36" customWidth="1"/>
    <col min="2" max="2" width="24.875" style="36" customWidth="1"/>
    <col min="3" max="3" width="12.25" style="37" customWidth="1"/>
    <col min="4" max="5" width="5.375" style="37" hidden="1" customWidth="1"/>
    <col min="6" max="6" width="14.25" style="37" customWidth="1"/>
    <col min="7" max="7" width="15.125" style="38" customWidth="1"/>
    <col min="8" max="8" width="13.75" style="37" customWidth="1"/>
    <col min="9" max="9" width="3.625" style="37" hidden="1" customWidth="1"/>
    <col min="10" max="10" width="4.625" style="37" hidden="1" customWidth="1"/>
    <col min="11" max="11" width="13.125" style="37" customWidth="1"/>
    <col min="12" max="12" width="14.75" style="38" customWidth="1"/>
    <col min="13" max="13" width="15.375" style="37" customWidth="1"/>
    <col min="14" max="14" width="5.75" style="37" hidden="1" customWidth="1"/>
    <col min="15" max="15" width="4.625" style="37" hidden="1" customWidth="1"/>
    <col min="16" max="16" width="16.25" style="37" customWidth="1"/>
    <col min="17" max="17" width="14" style="38" customWidth="1"/>
    <col min="18" max="18" width="13.75" style="37" customWidth="1"/>
    <col min="19" max="19" width="3.625" style="37" hidden="1" customWidth="1"/>
    <col min="20" max="20" width="6.25" style="37" hidden="1" customWidth="1"/>
    <col min="21" max="21" width="13.125" style="37" customWidth="1"/>
    <col min="22" max="22" width="15" style="38" customWidth="1"/>
    <col min="23" max="257" width="9" style="36"/>
    <col min="258" max="258" width="22.25" style="36" customWidth="1"/>
    <col min="259" max="259" width="9.375" style="36" customWidth="1"/>
    <col min="260" max="260" width="12.5" style="36" customWidth="1"/>
    <col min="261" max="261" width="12.625" style="36" customWidth="1"/>
    <col min="262" max="262" width="11.5" style="36" customWidth="1"/>
    <col min="263" max="263" width="11.375" style="36" customWidth="1"/>
    <col min="264" max="264" width="11" style="36" customWidth="1"/>
    <col min="265" max="265" width="9.75" style="36" customWidth="1"/>
    <col min="266" max="266" width="14.875" style="36" customWidth="1"/>
    <col min="267" max="267" width="12.625" style="36" customWidth="1"/>
    <col min="268" max="268" width="10" style="36" customWidth="1"/>
    <col min="269" max="269" width="11.375" style="36" bestFit="1" customWidth="1"/>
    <col min="270" max="270" width="14.25" style="36" customWidth="1"/>
    <col min="271" max="271" width="5.375" style="36" bestFit="1" customWidth="1"/>
    <col min="272" max="272" width="10" style="36" customWidth="1"/>
    <col min="273" max="513" width="9" style="36"/>
    <col min="514" max="514" width="22.25" style="36" customWidth="1"/>
    <col min="515" max="515" width="9.375" style="36" customWidth="1"/>
    <col min="516" max="516" width="12.5" style="36" customWidth="1"/>
    <col min="517" max="517" width="12.625" style="36" customWidth="1"/>
    <col min="518" max="518" width="11.5" style="36" customWidth="1"/>
    <col min="519" max="519" width="11.375" style="36" customWidth="1"/>
    <col min="520" max="520" width="11" style="36" customWidth="1"/>
    <col min="521" max="521" width="9.75" style="36" customWidth="1"/>
    <col min="522" max="522" width="14.875" style="36" customWidth="1"/>
    <col min="523" max="523" width="12.625" style="36" customWidth="1"/>
    <col min="524" max="524" width="10" style="36" customWidth="1"/>
    <col min="525" max="525" width="11.375" style="36" bestFit="1" customWidth="1"/>
    <col min="526" max="526" width="14.25" style="36" customWidth="1"/>
    <col min="527" max="527" width="5.375" style="36" bestFit="1" customWidth="1"/>
    <col min="528" max="528" width="10" style="36" customWidth="1"/>
    <col min="529" max="769" width="9" style="36"/>
    <col min="770" max="770" width="22.25" style="36" customWidth="1"/>
    <col min="771" max="771" width="9.375" style="36" customWidth="1"/>
    <col min="772" max="772" width="12.5" style="36" customWidth="1"/>
    <col min="773" max="773" width="12.625" style="36" customWidth="1"/>
    <col min="774" max="774" width="11.5" style="36" customWidth="1"/>
    <col min="775" max="775" width="11.375" style="36" customWidth="1"/>
    <col min="776" max="776" width="11" style="36" customWidth="1"/>
    <col min="777" max="777" width="9.75" style="36" customWidth="1"/>
    <col min="778" max="778" width="14.875" style="36" customWidth="1"/>
    <col min="779" max="779" width="12.625" style="36" customWidth="1"/>
    <col min="780" max="780" width="10" style="36" customWidth="1"/>
    <col min="781" max="781" width="11.375" style="36" bestFit="1" customWidth="1"/>
    <col min="782" max="782" width="14.25" style="36" customWidth="1"/>
    <col min="783" max="783" width="5.375" style="36" bestFit="1" customWidth="1"/>
    <col min="784" max="784" width="10" style="36" customWidth="1"/>
    <col min="785" max="1025" width="9" style="36"/>
    <col min="1026" max="1026" width="22.25" style="36" customWidth="1"/>
    <col min="1027" max="1027" width="9.375" style="36" customWidth="1"/>
    <col min="1028" max="1028" width="12.5" style="36" customWidth="1"/>
    <col min="1029" max="1029" width="12.625" style="36" customWidth="1"/>
    <col min="1030" max="1030" width="11.5" style="36" customWidth="1"/>
    <col min="1031" max="1031" width="11.375" style="36" customWidth="1"/>
    <col min="1032" max="1032" width="11" style="36" customWidth="1"/>
    <col min="1033" max="1033" width="9.75" style="36" customWidth="1"/>
    <col min="1034" max="1034" width="14.875" style="36" customWidth="1"/>
    <col min="1035" max="1035" width="12.625" style="36" customWidth="1"/>
    <col min="1036" max="1036" width="10" style="36" customWidth="1"/>
    <col min="1037" max="1037" width="11.375" style="36" bestFit="1" customWidth="1"/>
    <col min="1038" max="1038" width="14.25" style="36" customWidth="1"/>
    <col min="1039" max="1039" width="5.375" style="36" bestFit="1" customWidth="1"/>
    <col min="1040" max="1040" width="10" style="36" customWidth="1"/>
    <col min="1041" max="1281" width="9" style="36"/>
    <col min="1282" max="1282" width="22.25" style="36" customWidth="1"/>
    <col min="1283" max="1283" width="9.375" style="36" customWidth="1"/>
    <col min="1284" max="1284" width="12.5" style="36" customWidth="1"/>
    <col min="1285" max="1285" width="12.625" style="36" customWidth="1"/>
    <col min="1286" max="1286" width="11.5" style="36" customWidth="1"/>
    <col min="1287" max="1287" width="11.375" style="36" customWidth="1"/>
    <col min="1288" max="1288" width="11" style="36" customWidth="1"/>
    <col min="1289" max="1289" width="9.75" style="36" customWidth="1"/>
    <col min="1290" max="1290" width="14.875" style="36" customWidth="1"/>
    <col min="1291" max="1291" width="12.625" style="36" customWidth="1"/>
    <col min="1292" max="1292" width="10" style="36" customWidth="1"/>
    <col min="1293" max="1293" width="11.375" style="36" bestFit="1" customWidth="1"/>
    <col min="1294" max="1294" width="14.25" style="36" customWidth="1"/>
    <col min="1295" max="1295" width="5.375" style="36" bestFit="1" customWidth="1"/>
    <col min="1296" max="1296" width="10" style="36" customWidth="1"/>
    <col min="1297" max="1537" width="9" style="36"/>
    <col min="1538" max="1538" width="22.25" style="36" customWidth="1"/>
    <col min="1539" max="1539" width="9.375" style="36" customWidth="1"/>
    <col min="1540" max="1540" width="12.5" style="36" customWidth="1"/>
    <col min="1541" max="1541" width="12.625" style="36" customWidth="1"/>
    <col min="1542" max="1542" width="11.5" style="36" customWidth="1"/>
    <col min="1543" max="1543" width="11.375" style="36" customWidth="1"/>
    <col min="1544" max="1544" width="11" style="36" customWidth="1"/>
    <col min="1545" max="1545" width="9.75" style="36" customWidth="1"/>
    <col min="1546" max="1546" width="14.875" style="36" customWidth="1"/>
    <col min="1547" max="1547" width="12.625" style="36" customWidth="1"/>
    <col min="1548" max="1548" width="10" style="36" customWidth="1"/>
    <col min="1549" max="1549" width="11.375" style="36" bestFit="1" customWidth="1"/>
    <col min="1550" max="1550" width="14.25" style="36" customWidth="1"/>
    <col min="1551" max="1551" width="5.375" style="36" bestFit="1" customWidth="1"/>
    <col min="1552" max="1552" width="10" style="36" customWidth="1"/>
    <col min="1553" max="1793" width="9" style="36"/>
    <col min="1794" max="1794" width="22.25" style="36" customWidth="1"/>
    <col min="1795" max="1795" width="9.375" style="36" customWidth="1"/>
    <col min="1796" max="1796" width="12.5" style="36" customWidth="1"/>
    <col min="1797" max="1797" width="12.625" style="36" customWidth="1"/>
    <col min="1798" max="1798" width="11.5" style="36" customWidth="1"/>
    <col min="1799" max="1799" width="11.375" style="36" customWidth="1"/>
    <col min="1800" max="1800" width="11" style="36" customWidth="1"/>
    <col min="1801" max="1801" width="9.75" style="36" customWidth="1"/>
    <col min="1802" max="1802" width="14.875" style="36" customWidth="1"/>
    <col min="1803" max="1803" width="12.625" style="36" customWidth="1"/>
    <col min="1804" max="1804" width="10" style="36" customWidth="1"/>
    <col min="1805" max="1805" width="11.375" style="36" bestFit="1" customWidth="1"/>
    <col min="1806" max="1806" width="14.25" style="36" customWidth="1"/>
    <col min="1807" max="1807" width="5.375" style="36" bestFit="1" customWidth="1"/>
    <col min="1808" max="1808" width="10" style="36" customWidth="1"/>
    <col min="1809" max="2049" width="9" style="36"/>
    <col min="2050" max="2050" width="22.25" style="36" customWidth="1"/>
    <col min="2051" max="2051" width="9.375" style="36" customWidth="1"/>
    <col min="2052" max="2052" width="12.5" style="36" customWidth="1"/>
    <col min="2053" max="2053" width="12.625" style="36" customWidth="1"/>
    <col min="2054" max="2054" width="11.5" style="36" customWidth="1"/>
    <col min="2055" max="2055" width="11.375" style="36" customWidth="1"/>
    <col min="2056" max="2056" width="11" style="36" customWidth="1"/>
    <col min="2057" max="2057" width="9.75" style="36" customWidth="1"/>
    <col min="2058" max="2058" width="14.875" style="36" customWidth="1"/>
    <col min="2059" max="2059" width="12.625" style="36" customWidth="1"/>
    <col min="2060" max="2060" width="10" style="36" customWidth="1"/>
    <col min="2061" max="2061" width="11.375" style="36" bestFit="1" customWidth="1"/>
    <col min="2062" max="2062" width="14.25" style="36" customWidth="1"/>
    <col min="2063" max="2063" width="5.375" style="36" bestFit="1" customWidth="1"/>
    <col min="2064" max="2064" width="10" style="36" customWidth="1"/>
    <col min="2065" max="2305" width="9" style="36"/>
    <col min="2306" max="2306" width="22.25" style="36" customWidth="1"/>
    <col min="2307" max="2307" width="9.375" style="36" customWidth="1"/>
    <col min="2308" max="2308" width="12.5" style="36" customWidth="1"/>
    <col min="2309" max="2309" width="12.625" style="36" customWidth="1"/>
    <col min="2310" max="2310" width="11.5" style="36" customWidth="1"/>
    <col min="2311" max="2311" width="11.375" style="36" customWidth="1"/>
    <col min="2312" max="2312" width="11" style="36" customWidth="1"/>
    <col min="2313" max="2313" width="9.75" style="36" customWidth="1"/>
    <col min="2314" max="2314" width="14.875" style="36" customWidth="1"/>
    <col min="2315" max="2315" width="12.625" style="36" customWidth="1"/>
    <col min="2316" max="2316" width="10" style="36" customWidth="1"/>
    <col min="2317" max="2317" width="11.375" style="36" bestFit="1" customWidth="1"/>
    <col min="2318" max="2318" width="14.25" style="36" customWidth="1"/>
    <col min="2319" max="2319" width="5.375" style="36" bestFit="1" customWidth="1"/>
    <col min="2320" max="2320" width="10" style="36" customWidth="1"/>
    <col min="2321" max="2561" width="9" style="36"/>
    <col min="2562" max="2562" width="22.25" style="36" customWidth="1"/>
    <col min="2563" max="2563" width="9.375" style="36" customWidth="1"/>
    <col min="2564" max="2564" width="12.5" style="36" customWidth="1"/>
    <col min="2565" max="2565" width="12.625" style="36" customWidth="1"/>
    <col min="2566" max="2566" width="11.5" style="36" customWidth="1"/>
    <col min="2567" max="2567" width="11.375" style="36" customWidth="1"/>
    <col min="2568" max="2568" width="11" style="36" customWidth="1"/>
    <col min="2569" max="2569" width="9.75" style="36" customWidth="1"/>
    <col min="2570" max="2570" width="14.875" style="36" customWidth="1"/>
    <col min="2571" max="2571" width="12.625" style="36" customWidth="1"/>
    <col min="2572" max="2572" width="10" style="36" customWidth="1"/>
    <col min="2573" max="2573" width="11.375" style="36" bestFit="1" customWidth="1"/>
    <col min="2574" max="2574" width="14.25" style="36" customWidth="1"/>
    <col min="2575" max="2575" width="5.375" style="36" bestFit="1" customWidth="1"/>
    <col min="2576" max="2576" width="10" style="36" customWidth="1"/>
    <col min="2577" max="2817" width="9" style="36"/>
    <col min="2818" max="2818" width="22.25" style="36" customWidth="1"/>
    <col min="2819" max="2819" width="9.375" style="36" customWidth="1"/>
    <col min="2820" max="2820" width="12.5" style="36" customWidth="1"/>
    <col min="2821" max="2821" width="12.625" style="36" customWidth="1"/>
    <col min="2822" max="2822" width="11.5" style="36" customWidth="1"/>
    <col min="2823" max="2823" width="11.375" style="36" customWidth="1"/>
    <col min="2824" max="2824" width="11" style="36" customWidth="1"/>
    <col min="2825" max="2825" width="9.75" style="36" customWidth="1"/>
    <col min="2826" max="2826" width="14.875" style="36" customWidth="1"/>
    <col min="2827" max="2827" width="12.625" style="36" customWidth="1"/>
    <col min="2828" max="2828" width="10" style="36" customWidth="1"/>
    <col min="2829" max="2829" width="11.375" style="36" bestFit="1" customWidth="1"/>
    <col min="2830" max="2830" width="14.25" style="36" customWidth="1"/>
    <col min="2831" max="2831" width="5.375" style="36" bestFit="1" customWidth="1"/>
    <col min="2832" max="2832" width="10" style="36" customWidth="1"/>
    <col min="2833" max="3073" width="9" style="36"/>
    <col min="3074" max="3074" width="22.25" style="36" customWidth="1"/>
    <col min="3075" max="3075" width="9.375" style="36" customWidth="1"/>
    <col min="3076" max="3076" width="12.5" style="36" customWidth="1"/>
    <col min="3077" max="3077" width="12.625" style="36" customWidth="1"/>
    <col min="3078" max="3078" width="11.5" style="36" customWidth="1"/>
    <col min="3079" max="3079" width="11.375" style="36" customWidth="1"/>
    <col min="3080" max="3080" width="11" style="36" customWidth="1"/>
    <col min="3081" max="3081" width="9.75" style="36" customWidth="1"/>
    <col min="3082" max="3082" width="14.875" style="36" customWidth="1"/>
    <col min="3083" max="3083" width="12.625" style="36" customWidth="1"/>
    <col min="3084" max="3084" width="10" style="36" customWidth="1"/>
    <col min="3085" max="3085" width="11.375" style="36" bestFit="1" customWidth="1"/>
    <col min="3086" max="3086" width="14.25" style="36" customWidth="1"/>
    <col min="3087" max="3087" width="5.375" style="36" bestFit="1" customWidth="1"/>
    <col min="3088" max="3088" width="10" style="36" customWidth="1"/>
    <col min="3089" max="3329" width="9" style="36"/>
    <col min="3330" max="3330" width="22.25" style="36" customWidth="1"/>
    <col min="3331" max="3331" width="9.375" style="36" customWidth="1"/>
    <col min="3332" max="3332" width="12.5" style="36" customWidth="1"/>
    <col min="3333" max="3333" width="12.625" style="36" customWidth="1"/>
    <col min="3334" max="3334" width="11.5" style="36" customWidth="1"/>
    <col min="3335" max="3335" width="11.375" style="36" customWidth="1"/>
    <col min="3336" max="3336" width="11" style="36" customWidth="1"/>
    <col min="3337" max="3337" width="9.75" style="36" customWidth="1"/>
    <col min="3338" max="3338" width="14.875" style="36" customWidth="1"/>
    <col min="3339" max="3339" width="12.625" style="36" customWidth="1"/>
    <col min="3340" max="3340" width="10" style="36" customWidth="1"/>
    <col min="3341" max="3341" width="11.375" style="36" bestFit="1" customWidth="1"/>
    <col min="3342" max="3342" width="14.25" style="36" customWidth="1"/>
    <col min="3343" max="3343" width="5.375" style="36" bestFit="1" customWidth="1"/>
    <col min="3344" max="3344" width="10" style="36" customWidth="1"/>
    <col min="3345" max="3585" width="9" style="36"/>
    <col min="3586" max="3586" width="22.25" style="36" customWidth="1"/>
    <col min="3587" max="3587" width="9.375" style="36" customWidth="1"/>
    <col min="3588" max="3588" width="12.5" style="36" customWidth="1"/>
    <col min="3589" max="3589" width="12.625" style="36" customWidth="1"/>
    <col min="3590" max="3590" width="11.5" style="36" customWidth="1"/>
    <col min="3591" max="3591" width="11.375" style="36" customWidth="1"/>
    <col min="3592" max="3592" width="11" style="36" customWidth="1"/>
    <col min="3593" max="3593" width="9.75" style="36" customWidth="1"/>
    <col min="3594" max="3594" width="14.875" style="36" customWidth="1"/>
    <col min="3595" max="3595" width="12.625" style="36" customWidth="1"/>
    <col min="3596" max="3596" width="10" style="36" customWidth="1"/>
    <col min="3597" max="3597" width="11.375" style="36" bestFit="1" customWidth="1"/>
    <col min="3598" max="3598" width="14.25" style="36" customWidth="1"/>
    <col min="3599" max="3599" width="5.375" style="36" bestFit="1" customWidth="1"/>
    <col min="3600" max="3600" width="10" style="36" customWidth="1"/>
    <col min="3601" max="3841" width="9" style="36"/>
    <col min="3842" max="3842" width="22.25" style="36" customWidth="1"/>
    <col min="3843" max="3843" width="9.375" style="36" customWidth="1"/>
    <col min="3844" max="3844" width="12.5" style="36" customWidth="1"/>
    <col min="3845" max="3845" width="12.625" style="36" customWidth="1"/>
    <col min="3846" max="3846" width="11.5" style="36" customWidth="1"/>
    <col min="3847" max="3847" width="11.375" style="36" customWidth="1"/>
    <col min="3848" max="3848" width="11" style="36" customWidth="1"/>
    <col min="3849" max="3849" width="9.75" style="36" customWidth="1"/>
    <col min="3850" max="3850" width="14.875" style="36" customWidth="1"/>
    <col min="3851" max="3851" width="12.625" style="36" customWidth="1"/>
    <col min="3852" max="3852" width="10" style="36" customWidth="1"/>
    <col min="3853" max="3853" width="11.375" style="36" bestFit="1" customWidth="1"/>
    <col min="3854" max="3854" width="14.25" style="36" customWidth="1"/>
    <col min="3855" max="3855" width="5.375" style="36" bestFit="1" customWidth="1"/>
    <col min="3856" max="3856" width="10" style="36" customWidth="1"/>
    <col min="3857" max="4097" width="9" style="36"/>
    <col min="4098" max="4098" width="22.25" style="36" customWidth="1"/>
    <col min="4099" max="4099" width="9.375" style="36" customWidth="1"/>
    <col min="4100" max="4100" width="12.5" style="36" customWidth="1"/>
    <col min="4101" max="4101" width="12.625" style="36" customWidth="1"/>
    <col min="4102" max="4102" width="11.5" style="36" customWidth="1"/>
    <col min="4103" max="4103" width="11.375" style="36" customWidth="1"/>
    <col min="4104" max="4104" width="11" style="36" customWidth="1"/>
    <col min="4105" max="4105" width="9.75" style="36" customWidth="1"/>
    <col min="4106" max="4106" width="14.875" style="36" customWidth="1"/>
    <col min="4107" max="4107" width="12.625" style="36" customWidth="1"/>
    <col min="4108" max="4108" width="10" style="36" customWidth="1"/>
    <col min="4109" max="4109" width="11.375" style="36" bestFit="1" customWidth="1"/>
    <col min="4110" max="4110" width="14.25" style="36" customWidth="1"/>
    <col min="4111" max="4111" width="5.375" style="36" bestFit="1" customWidth="1"/>
    <col min="4112" max="4112" width="10" style="36" customWidth="1"/>
    <col min="4113" max="4353" width="9" style="36"/>
    <col min="4354" max="4354" width="22.25" style="36" customWidth="1"/>
    <col min="4355" max="4355" width="9.375" style="36" customWidth="1"/>
    <col min="4356" max="4356" width="12.5" style="36" customWidth="1"/>
    <col min="4357" max="4357" width="12.625" style="36" customWidth="1"/>
    <col min="4358" max="4358" width="11.5" style="36" customWidth="1"/>
    <col min="4359" max="4359" width="11.375" style="36" customWidth="1"/>
    <col min="4360" max="4360" width="11" style="36" customWidth="1"/>
    <col min="4361" max="4361" width="9.75" style="36" customWidth="1"/>
    <col min="4362" max="4362" width="14.875" style="36" customWidth="1"/>
    <col min="4363" max="4363" width="12.625" style="36" customWidth="1"/>
    <col min="4364" max="4364" width="10" style="36" customWidth="1"/>
    <col min="4365" max="4365" width="11.375" style="36" bestFit="1" customWidth="1"/>
    <col min="4366" max="4366" width="14.25" style="36" customWidth="1"/>
    <col min="4367" max="4367" width="5.375" style="36" bestFit="1" customWidth="1"/>
    <col min="4368" max="4368" width="10" style="36" customWidth="1"/>
    <col min="4369" max="4609" width="9" style="36"/>
    <col min="4610" max="4610" width="22.25" style="36" customWidth="1"/>
    <col min="4611" max="4611" width="9.375" style="36" customWidth="1"/>
    <col min="4612" max="4612" width="12.5" style="36" customWidth="1"/>
    <col min="4613" max="4613" width="12.625" style="36" customWidth="1"/>
    <col min="4614" max="4614" width="11.5" style="36" customWidth="1"/>
    <col min="4615" max="4615" width="11.375" style="36" customWidth="1"/>
    <col min="4616" max="4616" width="11" style="36" customWidth="1"/>
    <col min="4617" max="4617" width="9.75" style="36" customWidth="1"/>
    <col min="4618" max="4618" width="14.875" style="36" customWidth="1"/>
    <col min="4619" max="4619" width="12.625" style="36" customWidth="1"/>
    <col min="4620" max="4620" width="10" style="36" customWidth="1"/>
    <col min="4621" max="4621" width="11.375" style="36" bestFit="1" customWidth="1"/>
    <col min="4622" max="4622" width="14.25" style="36" customWidth="1"/>
    <col min="4623" max="4623" width="5.375" style="36" bestFit="1" customWidth="1"/>
    <col min="4624" max="4624" width="10" style="36" customWidth="1"/>
    <col min="4625" max="4865" width="9" style="36"/>
    <col min="4866" max="4866" width="22.25" style="36" customWidth="1"/>
    <col min="4867" max="4867" width="9.375" style="36" customWidth="1"/>
    <col min="4868" max="4868" width="12.5" style="36" customWidth="1"/>
    <col min="4869" max="4869" width="12.625" style="36" customWidth="1"/>
    <col min="4870" max="4870" width="11.5" style="36" customWidth="1"/>
    <col min="4871" max="4871" width="11.375" style="36" customWidth="1"/>
    <col min="4872" max="4872" width="11" style="36" customWidth="1"/>
    <col min="4873" max="4873" width="9.75" style="36" customWidth="1"/>
    <col min="4874" max="4874" width="14.875" style="36" customWidth="1"/>
    <col min="4875" max="4875" width="12.625" style="36" customWidth="1"/>
    <col min="4876" max="4876" width="10" style="36" customWidth="1"/>
    <col min="4877" max="4877" width="11.375" style="36" bestFit="1" customWidth="1"/>
    <col min="4878" max="4878" width="14.25" style="36" customWidth="1"/>
    <col min="4879" max="4879" width="5.375" style="36" bestFit="1" customWidth="1"/>
    <col min="4880" max="4880" width="10" style="36" customWidth="1"/>
    <col min="4881" max="5121" width="9" style="36"/>
    <col min="5122" max="5122" width="22.25" style="36" customWidth="1"/>
    <col min="5123" max="5123" width="9.375" style="36" customWidth="1"/>
    <col min="5124" max="5124" width="12.5" style="36" customWidth="1"/>
    <col min="5125" max="5125" width="12.625" style="36" customWidth="1"/>
    <col min="5126" max="5126" width="11.5" style="36" customWidth="1"/>
    <col min="5127" max="5127" width="11.375" style="36" customWidth="1"/>
    <col min="5128" max="5128" width="11" style="36" customWidth="1"/>
    <col min="5129" max="5129" width="9.75" style="36" customWidth="1"/>
    <col min="5130" max="5130" width="14.875" style="36" customWidth="1"/>
    <col min="5131" max="5131" width="12.625" style="36" customWidth="1"/>
    <col min="5132" max="5132" width="10" style="36" customWidth="1"/>
    <col min="5133" max="5133" width="11.375" style="36" bestFit="1" customWidth="1"/>
    <col min="5134" max="5134" width="14.25" style="36" customWidth="1"/>
    <col min="5135" max="5135" width="5.375" style="36" bestFit="1" customWidth="1"/>
    <col min="5136" max="5136" width="10" style="36" customWidth="1"/>
    <col min="5137" max="5377" width="9" style="36"/>
    <col min="5378" max="5378" width="22.25" style="36" customWidth="1"/>
    <col min="5379" max="5379" width="9.375" style="36" customWidth="1"/>
    <col min="5380" max="5380" width="12.5" style="36" customWidth="1"/>
    <col min="5381" max="5381" width="12.625" style="36" customWidth="1"/>
    <col min="5382" max="5382" width="11.5" style="36" customWidth="1"/>
    <col min="5383" max="5383" width="11.375" style="36" customWidth="1"/>
    <col min="5384" max="5384" width="11" style="36" customWidth="1"/>
    <col min="5385" max="5385" width="9.75" style="36" customWidth="1"/>
    <col min="5386" max="5386" width="14.875" style="36" customWidth="1"/>
    <col min="5387" max="5387" width="12.625" style="36" customWidth="1"/>
    <col min="5388" max="5388" width="10" style="36" customWidth="1"/>
    <col min="5389" max="5389" width="11.375" style="36" bestFit="1" customWidth="1"/>
    <col min="5390" max="5390" width="14.25" style="36" customWidth="1"/>
    <col min="5391" max="5391" width="5.375" style="36" bestFit="1" customWidth="1"/>
    <col min="5392" max="5392" width="10" style="36" customWidth="1"/>
    <col min="5393" max="5633" width="9" style="36"/>
    <col min="5634" max="5634" width="22.25" style="36" customWidth="1"/>
    <col min="5635" max="5635" width="9.375" style="36" customWidth="1"/>
    <col min="5636" max="5636" width="12.5" style="36" customWidth="1"/>
    <col min="5637" max="5637" width="12.625" style="36" customWidth="1"/>
    <col min="5638" max="5638" width="11.5" style="36" customWidth="1"/>
    <col min="5639" max="5639" width="11.375" style="36" customWidth="1"/>
    <col min="5640" max="5640" width="11" style="36" customWidth="1"/>
    <col min="5641" max="5641" width="9.75" style="36" customWidth="1"/>
    <col min="5642" max="5642" width="14.875" style="36" customWidth="1"/>
    <col min="5643" max="5643" width="12.625" style="36" customWidth="1"/>
    <col min="5644" max="5644" width="10" style="36" customWidth="1"/>
    <col min="5645" max="5645" width="11.375" style="36" bestFit="1" customWidth="1"/>
    <col min="5646" max="5646" width="14.25" style="36" customWidth="1"/>
    <col min="5647" max="5647" width="5.375" style="36" bestFit="1" customWidth="1"/>
    <col min="5648" max="5648" width="10" style="36" customWidth="1"/>
    <col min="5649" max="5889" width="9" style="36"/>
    <col min="5890" max="5890" width="22.25" style="36" customWidth="1"/>
    <col min="5891" max="5891" width="9.375" style="36" customWidth="1"/>
    <col min="5892" max="5892" width="12.5" style="36" customWidth="1"/>
    <col min="5893" max="5893" width="12.625" style="36" customWidth="1"/>
    <col min="5894" max="5894" width="11.5" style="36" customWidth="1"/>
    <col min="5895" max="5895" width="11.375" style="36" customWidth="1"/>
    <col min="5896" max="5896" width="11" style="36" customWidth="1"/>
    <col min="5897" max="5897" width="9.75" style="36" customWidth="1"/>
    <col min="5898" max="5898" width="14.875" style="36" customWidth="1"/>
    <col min="5899" max="5899" width="12.625" style="36" customWidth="1"/>
    <col min="5900" max="5900" width="10" style="36" customWidth="1"/>
    <col min="5901" max="5901" width="11.375" style="36" bestFit="1" customWidth="1"/>
    <col min="5902" max="5902" width="14.25" style="36" customWidth="1"/>
    <col min="5903" max="5903" width="5.375" style="36" bestFit="1" customWidth="1"/>
    <col min="5904" max="5904" width="10" style="36" customWidth="1"/>
    <col min="5905" max="6145" width="9" style="36"/>
    <col min="6146" max="6146" width="22.25" style="36" customWidth="1"/>
    <col min="6147" max="6147" width="9.375" style="36" customWidth="1"/>
    <col min="6148" max="6148" width="12.5" style="36" customWidth="1"/>
    <col min="6149" max="6149" width="12.625" style="36" customWidth="1"/>
    <col min="6150" max="6150" width="11.5" style="36" customWidth="1"/>
    <col min="6151" max="6151" width="11.375" style="36" customWidth="1"/>
    <col min="6152" max="6152" width="11" style="36" customWidth="1"/>
    <col min="6153" max="6153" width="9.75" style="36" customWidth="1"/>
    <col min="6154" max="6154" width="14.875" style="36" customWidth="1"/>
    <col min="6155" max="6155" width="12.625" style="36" customWidth="1"/>
    <col min="6156" max="6156" width="10" style="36" customWidth="1"/>
    <col min="6157" max="6157" width="11.375" style="36" bestFit="1" customWidth="1"/>
    <col min="6158" max="6158" width="14.25" style="36" customWidth="1"/>
    <col min="6159" max="6159" width="5.375" style="36" bestFit="1" customWidth="1"/>
    <col min="6160" max="6160" width="10" style="36" customWidth="1"/>
    <col min="6161" max="6401" width="9" style="36"/>
    <col min="6402" max="6402" width="22.25" style="36" customWidth="1"/>
    <col min="6403" max="6403" width="9.375" style="36" customWidth="1"/>
    <col min="6404" max="6404" width="12.5" style="36" customWidth="1"/>
    <col min="6405" max="6405" width="12.625" style="36" customWidth="1"/>
    <col min="6406" max="6406" width="11.5" style="36" customWidth="1"/>
    <col min="6407" max="6407" width="11.375" style="36" customWidth="1"/>
    <col min="6408" max="6408" width="11" style="36" customWidth="1"/>
    <col min="6409" max="6409" width="9.75" style="36" customWidth="1"/>
    <col min="6410" max="6410" width="14.875" style="36" customWidth="1"/>
    <col min="6411" max="6411" width="12.625" style="36" customWidth="1"/>
    <col min="6412" max="6412" width="10" style="36" customWidth="1"/>
    <col min="6413" max="6413" width="11.375" style="36" bestFit="1" customWidth="1"/>
    <col min="6414" max="6414" width="14.25" style="36" customWidth="1"/>
    <col min="6415" max="6415" width="5.375" style="36" bestFit="1" customWidth="1"/>
    <col min="6416" max="6416" width="10" style="36" customWidth="1"/>
    <col min="6417" max="6657" width="9" style="36"/>
    <col min="6658" max="6658" width="22.25" style="36" customWidth="1"/>
    <col min="6659" max="6659" width="9.375" style="36" customWidth="1"/>
    <col min="6660" max="6660" width="12.5" style="36" customWidth="1"/>
    <col min="6661" max="6661" width="12.625" style="36" customWidth="1"/>
    <col min="6662" max="6662" width="11.5" style="36" customWidth="1"/>
    <col min="6663" max="6663" width="11.375" style="36" customWidth="1"/>
    <col min="6664" max="6664" width="11" style="36" customWidth="1"/>
    <col min="6665" max="6665" width="9.75" style="36" customWidth="1"/>
    <col min="6666" max="6666" width="14.875" style="36" customWidth="1"/>
    <col min="6667" max="6667" width="12.625" style="36" customWidth="1"/>
    <col min="6668" max="6668" width="10" style="36" customWidth="1"/>
    <col min="6669" max="6669" width="11.375" style="36" bestFit="1" customWidth="1"/>
    <col min="6670" max="6670" width="14.25" style="36" customWidth="1"/>
    <col min="6671" max="6671" width="5.375" style="36" bestFit="1" customWidth="1"/>
    <col min="6672" max="6672" width="10" style="36" customWidth="1"/>
    <col min="6673" max="6913" width="9" style="36"/>
    <col min="6914" max="6914" width="22.25" style="36" customWidth="1"/>
    <col min="6915" max="6915" width="9.375" style="36" customWidth="1"/>
    <col min="6916" max="6916" width="12.5" style="36" customWidth="1"/>
    <col min="6917" max="6917" width="12.625" style="36" customWidth="1"/>
    <col min="6918" max="6918" width="11.5" style="36" customWidth="1"/>
    <col min="6919" max="6919" width="11.375" style="36" customWidth="1"/>
    <col min="6920" max="6920" width="11" style="36" customWidth="1"/>
    <col min="6921" max="6921" width="9.75" style="36" customWidth="1"/>
    <col min="6922" max="6922" width="14.875" style="36" customWidth="1"/>
    <col min="6923" max="6923" width="12.625" style="36" customWidth="1"/>
    <col min="6924" max="6924" width="10" style="36" customWidth="1"/>
    <col min="6925" max="6925" width="11.375" style="36" bestFit="1" customWidth="1"/>
    <col min="6926" max="6926" width="14.25" style="36" customWidth="1"/>
    <col min="6927" max="6927" width="5.375" style="36" bestFit="1" customWidth="1"/>
    <col min="6928" max="6928" width="10" style="36" customWidth="1"/>
    <col min="6929" max="7169" width="9" style="36"/>
    <col min="7170" max="7170" width="22.25" style="36" customWidth="1"/>
    <col min="7171" max="7171" width="9.375" style="36" customWidth="1"/>
    <col min="7172" max="7172" width="12.5" style="36" customWidth="1"/>
    <col min="7173" max="7173" width="12.625" style="36" customWidth="1"/>
    <col min="7174" max="7174" width="11.5" style="36" customWidth="1"/>
    <col min="7175" max="7175" width="11.375" style="36" customWidth="1"/>
    <col min="7176" max="7176" width="11" style="36" customWidth="1"/>
    <col min="7177" max="7177" width="9.75" style="36" customWidth="1"/>
    <col min="7178" max="7178" width="14.875" style="36" customWidth="1"/>
    <col min="7179" max="7179" width="12.625" style="36" customWidth="1"/>
    <col min="7180" max="7180" width="10" style="36" customWidth="1"/>
    <col min="7181" max="7181" width="11.375" style="36" bestFit="1" customWidth="1"/>
    <col min="7182" max="7182" width="14.25" style="36" customWidth="1"/>
    <col min="7183" max="7183" width="5.375" style="36" bestFit="1" customWidth="1"/>
    <col min="7184" max="7184" width="10" style="36" customWidth="1"/>
    <col min="7185" max="7425" width="9" style="36"/>
    <col min="7426" max="7426" width="22.25" style="36" customWidth="1"/>
    <col min="7427" max="7427" width="9.375" style="36" customWidth="1"/>
    <col min="7428" max="7428" width="12.5" style="36" customWidth="1"/>
    <col min="7429" max="7429" width="12.625" style="36" customWidth="1"/>
    <col min="7430" max="7430" width="11.5" style="36" customWidth="1"/>
    <col min="7431" max="7431" width="11.375" style="36" customWidth="1"/>
    <col min="7432" max="7432" width="11" style="36" customWidth="1"/>
    <col min="7433" max="7433" width="9.75" style="36" customWidth="1"/>
    <col min="7434" max="7434" width="14.875" style="36" customWidth="1"/>
    <col min="7435" max="7435" width="12.625" style="36" customWidth="1"/>
    <col min="7436" max="7436" width="10" style="36" customWidth="1"/>
    <col min="7437" max="7437" width="11.375" style="36" bestFit="1" customWidth="1"/>
    <col min="7438" max="7438" width="14.25" style="36" customWidth="1"/>
    <col min="7439" max="7439" width="5.375" style="36" bestFit="1" customWidth="1"/>
    <col min="7440" max="7440" width="10" style="36" customWidth="1"/>
    <col min="7441" max="7681" width="9" style="36"/>
    <col min="7682" max="7682" width="22.25" style="36" customWidth="1"/>
    <col min="7683" max="7683" width="9.375" style="36" customWidth="1"/>
    <col min="7684" max="7684" width="12.5" style="36" customWidth="1"/>
    <col min="7685" max="7685" width="12.625" style="36" customWidth="1"/>
    <col min="7686" max="7686" width="11.5" style="36" customWidth="1"/>
    <col min="7687" max="7687" width="11.375" style="36" customWidth="1"/>
    <col min="7688" max="7688" width="11" style="36" customWidth="1"/>
    <col min="7689" max="7689" width="9.75" style="36" customWidth="1"/>
    <col min="7690" max="7690" width="14.875" style="36" customWidth="1"/>
    <col min="7691" max="7691" width="12.625" style="36" customWidth="1"/>
    <col min="7692" max="7692" width="10" style="36" customWidth="1"/>
    <col min="7693" max="7693" width="11.375" style="36" bestFit="1" customWidth="1"/>
    <col min="7694" max="7694" width="14.25" style="36" customWidth="1"/>
    <col min="7695" max="7695" width="5.375" style="36" bestFit="1" customWidth="1"/>
    <col min="7696" max="7696" width="10" style="36" customWidth="1"/>
    <col min="7697" max="7937" width="9" style="36"/>
    <col min="7938" max="7938" width="22.25" style="36" customWidth="1"/>
    <col min="7939" max="7939" width="9.375" style="36" customWidth="1"/>
    <col min="7940" max="7940" width="12.5" style="36" customWidth="1"/>
    <col min="7941" max="7941" width="12.625" style="36" customWidth="1"/>
    <col min="7942" max="7942" width="11.5" style="36" customWidth="1"/>
    <col min="7943" max="7943" width="11.375" style="36" customWidth="1"/>
    <col min="7944" max="7944" width="11" style="36" customWidth="1"/>
    <col min="7945" max="7945" width="9.75" style="36" customWidth="1"/>
    <col min="7946" max="7946" width="14.875" style="36" customWidth="1"/>
    <col min="7947" max="7947" width="12.625" style="36" customWidth="1"/>
    <col min="7948" max="7948" width="10" style="36" customWidth="1"/>
    <col min="7949" max="7949" width="11.375" style="36" bestFit="1" customWidth="1"/>
    <col min="7950" max="7950" width="14.25" style="36" customWidth="1"/>
    <col min="7951" max="7951" width="5.375" style="36" bestFit="1" customWidth="1"/>
    <col min="7952" max="7952" width="10" style="36" customWidth="1"/>
    <col min="7953" max="8193" width="9" style="36"/>
    <col min="8194" max="8194" width="22.25" style="36" customWidth="1"/>
    <col min="8195" max="8195" width="9.375" style="36" customWidth="1"/>
    <col min="8196" max="8196" width="12.5" style="36" customWidth="1"/>
    <col min="8197" max="8197" width="12.625" style="36" customWidth="1"/>
    <col min="8198" max="8198" width="11.5" style="36" customWidth="1"/>
    <col min="8199" max="8199" width="11.375" style="36" customWidth="1"/>
    <col min="8200" max="8200" width="11" style="36" customWidth="1"/>
    <col min="8201" max="8201" width="9.75" style="36" customWidth="1"/>
    <col min="8202" max="8202" width="14.875" style="36" customWidth="1"/>
    <col min="8203" max="8203" width="12.625" style="36" customWidth="1"/>
    <col min="8204" max="8204" width="10" style="36" customWidth="1"/>
    <col min="8205" max="8205" width="11.375" style="36" bestFit="1" customWidth="1"/>
    <col min="8206" max="8206" width="14.25" style="36" customWidth="1"/>
    <col min="8207" max="8207" width="5.375" style="36" bestFit="1" customWidth="1"/>
    <col min="8208" max="8208" width="10" style="36" customWidth="1"/>
    <col min="8209" max="8449" width="9" style="36"/>
    <col min="8450" max="8450" width="22.25" style="36" customWidth="1"/>
    <col min="8451" max="8451" width="9.375" style="36" customWidth="1"/>
    <col min="8452" max="8452" width="12.5" style="36" customWidth="1"/>
    <col min="8453" max="8453" width="12.625" style="36" customWidth="1"/>
    <col min="8454" max="8454" width="11.5" style="36" customWidth="1"/>
    <col min="8455" max="8455" width="11.375" style="36" customWidth="1"/>
    <col min="8456" max="8456" width="11" style="36" customWidth="1"/>
    <col min="8457" max="8457" width="9.75" style="36" customWidth="1"/>
    <col min="8458" max="8458" width="14.875" style="36" customWidth="1"/>
    <col min="8459" max="8459" width="12.625" style="36" customWidth="1"/>
    <col min="8460" max="8460" width="10" style="36" customWidth="1"/>
    <col min="8461" max="8461" width="11.375" style="36" bestFit="1" customWidth="1"/>
    <col min="8462" max="8462" width="14.25" style="36" customWidth="1"/>
    <col min="8463" max="8463" width="5.375" style="36" bestFit="1" customWidth="1"/>
    <col min="8464" max="8464" width="10" style="36" customWidth="1"/>
    <col min="8465" max="8705" width="9" style="36"/>
    <col min="8706" max="8706" width="22.25" style="36" customWidth="1"/>
    <col min="8707" max="8707" width="9.375" style="36" customWidth="1"/>
    <col min="8708" max="8708" width="12.5" style="36" customWidth="1"/>
    <col min="8709" max="8709" width="12.625" style="36" customWidth="1"/>
    <col min="8710" max="8710" width="11.5" style="36" customWidth="1"/>
    <col min="8711" max="8711" width="11.375" style="36" customWidth="1"/>
    <col min="8712" max="8712" width="11" style="36" customWidth="1"/>
    <col min="8713" max="8713" width="9.75" style="36" customWidth="1"/>
    <col min="8714" max="8714" width="14.875" style="36" customWidth="1"/>
    <col min="8715" max="8715" width="12.625" style="36" customWidth="1"/>
    <col min="8716" max="8716" width="10" style="36" customWidth="1"/>
    <col min="8717" max="8717" width="11.375" style="36" bestFit="1" customWidth="1"/>
    <col min="8718" max="8718" width="14.25" style="36" customWidth="1"/>
    <col min="8719" max="8719" width="5.375" style="36" bestFit="1" customWidth="1"/>
    <col min="8720" max="8720" width="10" style="36" customWidth="1"/>
    <col min="8721" max="8961" width="9" style="36"/>
    <col min="8962" max="8962" width="22.25" style="36" customWidth="1"/>
    <col min="8963" max="8963" width="9.375" style="36" customWidth="1"/>
    <col min="8964" max="8964" width="12.5" style="36" customWidth="1"/>
    <col min="8965" max="8965" width="12.625" style="36" customWidth="1"/>
    <col min="8966" max="8966" width="11.5" style="36" customWidth="1"/>
    <col min="8967" max="8967" width="11.375" style="36" customWidth="1"/>
    <col min="8968" max="8968" width="11" style="36" customWidth="1"/>
    <col min="8969" max="8969" width="9.75" style="36" customWidth="1"/>
    <col min="8970" max="8970" width="14.875" style="36" customWidth="1"/>
    <col min="8971" max="8971" width="12.625" style="36" customWidth="1"/>
    <col min="8972" max="8972" width="10" style="36" customWidth="1"/>
    <col min="8973" max="8973" width="11.375" style="36" bestFit="1" customWidth="1"/>
    <col min="8974" max="8974" width="14.25" style="36" customWidth="1"/>
    <col min="8975" max="8975" width="5.375" style="36" bestFit="1" customWidth="1"/>
    <col min="8976" max="8976" width="10" style="36" customWidth="1"/>
    <col min="8977" max="9217" width="9" style="36"/>
    <col min="9218" max="9218" width="22.25" style="36" customWidth="1"/>
    <col min="9219" max="9219" width="9.375" style="36" customWidth="1"/>
    <col min="9220" max="9220" width="12.5" style="36" customWidth="1"/>
    <col min="9221" max="9221" width="12.625" style="36" customWidth="1"/>
    <col min="9222" max="9222" width="11.5" style="36" customWidth="1"/>
    <col min="9223" max="9223" width="11.375" style="36" customWidth="1"/>
    <col min="9224" max="9224" width="11" style="36" customWidth="1"/>
    <col min="9225" max="9225" width="9.75" style="36" customWidth="1"/>
    <col min="9226" max="9226" width="14.875" style="36" customWidth="1"/>
    <col min="9227" max="9227" width="12.625" style="36" customWidth="1"/>
    <col min="9228" max="9228" width="10" style="36" customWidth="1"/>
    <col min="9229" max="9229" width="11.375" style="36" bestFit="1" customWidth="1"/>
    <col min="9230" max="9230" width="14.25" style="36" customWidth="1"/>
    <col min="9231" max="9231" width="5.375" style="36" bestFit="1" customWidth="1"/>
    <col min="9232" max="9232" width="10" style="36" customWidth="1"/>
    <col min="9233" max="9473" width="9" style="36"/>
    <col min="9474" max="9474" width="22.25" style="36" customWidth="1"/>
    <col min="9475" max="9475" width="9.375" style="36" customWidth="1"/>
    <col min="9476" max="9476" width="12.5" style="36" customWidth="1"/>
    <col min="9477" max="9477" width="12.625" style="36" customWidth="1"/>
    <col min="9478" max="9478" width="11.5" style="36" customWidth="1"/>
    <col min="9479" max="9479" width="11.375" style="36" customWidth="1"/>
    <col min="9480" max="9480" width="11" style="36" customWidth="1"/>
    <col min="9481" max="9481" width="9.75" style="36" customWidth="1"/>
    <col min="9482" max="9482" width="14.875" style="36" customWidth="1"/>
    <col min="9483" max="9483" width="12.625" style="36" customWidth="1"/>
    <col min="9484" max="9484" width="10" style="36" customWidth="1"/>
    <col min="9485" max="9485" width="11.375" style="36" bestFit="1" customWidth="1"/>
    <col min="9486" max="9486" width="14.25" style="36" customWidth="1"/>
    <col min="9487" max="9487" width="5.375" style="36" bestFit="1" customWidth="1"/>
    <col min="9488" max="9488" width="10" style="36" customWidth="1"/>
    <col min="9489" max="9729" width="9" style="36"/>
    <col min="9730" max="9730" width="22.25" style="36" customWidth="1"/>
    <col min="9731" max="9731" width="9.375" style="36" customWidth="1"/>
    <col min="9732" max="9732" width="12.5" style="36" customWidth="1"/>
    <col min="9733" max="9733" width="12.625" style="36" customWidth="1"/>
    <col min="9734" max="9734" width="11.5" style="36" customWidth="1"/>
    <col min="9735" max="9735" width="11.375" style="36" customWidth="1"/>
    <col min="9736" max="9736" width="11" style="36" customWidth="1"/>
    <col min="9737" max="9737" width="9.75" style="36" customWidth="1"/>
    <col min="9738" max="9738" width="14.875" style="36" customWidth="1"/>
    <col min="9739" max="9739" width="12.625" style="36" customWidth="1"/>
    <col min="9740" max="9740" width="10" style="36" customWidth="1"/>
    <col min="9741" max="9741" width="11.375" style="36" bestFit="1" customWidth="1"/>
    <col min="9742" max="9742" width="14.25" style="36" customWidth="1"/>
    <col min="9743" max="9743" width="5.375" style="36" bestFit="1" customWidth="1"/>
    <col min="9744" max="9744" width="10" style="36" customWidth="1"/>
    <col min="9745" max="9985" width="9" style="36"/>
    <col min="9986" max="9986" width="22.25" style="36" customWidth="1"/>
    <col min="9987" max="9987" width="9.375" style="36" customWidth="1"/>
    <col min="9988" max="9988" width="12.5" style="36" customWidth="1"/>
    <col min="9989" max="9989" width="12.625" style="36" customWidth="1"/>
    <col min="9990" max="9990" width="11.5" style="36" customWidth="1"/>
    <col min="9991" max="9991" width="11.375" style="36" customWidth="1"/>
    <col min="9992" max="9992" width="11" style="36" customWidth="1"/>
    <col min="9993" max="9993" width="9.75" style="36" customWidth="1"/>
    <col min="9994" max="9994" width="14.875" style="36" customWidth="1"/>
    <col min="9995" max="9995" width="12.625" style="36" customWidth="1"/>
    <col min="9996" max="9996" width="10" style="36" customWidth="1"/>
    <col min="9997" max="9997" width="11.375" style="36" bestFit="1" customWidth="1"/>
    <col min="9998" max="9998" width="14.25" style="36" customWidth="1"/>
    <col min="9999" max="9999" width="5.375" style="36" bestFit="1" customWidth="1"/>
    <col min="10000" max="10000" width="10" style="36" customWidth="1"/>
    <col min="10001" max="10241" width="9" style="36"/>
    <col min="10242" max="10242" width="22.25" style="36" customWidth="1"/>
    <col min="10243" max="10243" width="9.375" style="36" customWidth="1"/>
    <col min="10244" max="10244" width="12.5" style="36" customWidth="1"/>
    <col min="10245" max="10245" width="12.625" style="36" customWidth="1"/>
    <col min="10246" max="10246" width="11.5" style="36" customWidth="1"/>
    <col min="10247" max="10247" width="11.375" style="36" customWidth="1"/>
    <col min="10248" max="10248" width="11" style="36" customWidth="1"/>
    <col min="10249" max="10249" width="9.75" style="36" customWidth="1"/>
    <col min="10250" max="10250" width="14.875" style="36" customWidth="1"/>
    <col min="10251" max="10251" width="12.625" style="36" customWidth="1"/>
    <col min="10252" max="10252" width="10" style="36" customWidth="1"/>
    <col min="10253" max="10253" width="11.375" style="36" bestFit="1" customWidth="1"/>
    <col min="10254" max="10254" width="14.25" style="36" customWidth="1"/>
    <col min="10255" max="10255" width="5.375" style="36" bestFit="1" customWidth="1"/>
    <col min="10256" max="10256" width="10" style="36" customWidth="1"/>
    <col min="10257" max="10497" width="9" style="36"/>
    <col min="10498" max="10498" width="22.25" style="36" customWidth="1"/>
    <col min="10499" max="10499" width="9.375" style="36" customWidth="1"/>
    <col min="10500" max="10500" width="12.5" style="36" customWidth="1"/>
    <col min="10501" max="10501" width="12.625" style="36" customWidth="1"/>
    <col min="10502" max="10502" width="11.5" style="36" customWidth="1"/>
    <col min="10503" max="10503" width="11.375" style="36" customWidth="1"/>
    <col min="10504" max="10504" width="11" style="36" customWidth="1"/>
    <col min="10505" max="10505" width="9.75" style="36" customWidth="1"/>
    <col min="10506" max="10506" width="14.875" style="36" customWidth="1"/>
    <col min="10507" max="10507" width="12.625" style="36" customWidth="1"/>
    <col min="10508" max="10508" width="10" style="36" customWidth="1"/>
    <col min="10509" max="10509" width="11.375" style="36" bestFit="1" customWidth="1"/>
    <col min="10510" max="10510" width="14.25" style="36" customWidth="1"/>
    <col min="10511" max="10511" width="5.375" style="36" bestFit="1" customWidth="1"/>
    <col min="10512" max="10512" width="10" style="36" customWidth="1"/>
    <col min="10513" max="10753" width="9" style="36"/>
    <col min="10754" max="10754" width="22.25" style="36" customWidth="1"/>
    <col min="10755" max="10755" width="9.375" style="36" customWidth="1"/>
    <col min="10756" max="10756" width="12.5" style="36" customWidth="1"/>
    <col min="10757" max="10757" width="12.625" style="36" customWidth="1"/>
    <col min="10758" max="10758" width="11.5" style="36" customWidth="1"/>
    <col min="10759" max="10759" width="11.375" style="36" customWidth="1"/>
    <col min="10760" max="10760" width="11" style="36" customWidth="1"/>
    <col min="10761" max="10761" width="9.75" style="36" customWidth="1"/>
    <col min="10762" max="10762" width="14.875" style="36" customWidth="1"/>
    <col min="10763" max="10763" width="12.625" style="36" customWidth="1"/>
    <col min="10764" max="10764" width="10" style="36" customWidth="1"/>
    <col min="10765" max="10765" width="11.375" style="36" bestFit="1" customWidth="1"/>
    <col min="10766" max="10766" width="14.25" style="36" customWidth="1"/>
    <col min="10767" max="10767" width="5.375" style="36" bestFit="1" customWidth="1"/>
    <col min="10768" max="10768" width="10" style="36" customWidth="1"/>
    <col min="10769" max="11009" width="9" style="36"/>
    <col min="11010" max="11010" width="22.25" style="36" customWidth="1"/>
    <col min="11011" max="11011" width="9.375" style="36" customWidth="1"/>
    <col min="11012" max="11012" width="12.5" style="36" customWidth="1"/>
    <col min="11013" max="11013" width="12.625" style="36" customWidth="1"/>
    <col min="11014" max="11014" width="11.5" style="36" customWidth="1"/>
    <col min="11015" max="11015" width="11.375" style="36" customWidth="1"/>
    <col min="11016" max="11016" width="11" style="36" customWidth="1"/>
    <col min="11017" max="11017" width="9.75" style="36" customWidth="1"/>
    <col min="11018" max="11018" width="14.875" style="36" customWidth="1"/>
    <col min="11019" max="11019" width="12.625" style="36" customWidth="1"/>
    <col min="11020" max="11020" width="10" style="36" customWidth="1"/>
    <col min="11021" max="11021" width="11.375" style="36" bestFit="1" customWidth="1"/>
    <col min="11022" max="11022" width="14.25" style="36" customWidth="1"/>
    <col min="11023" max="11023" width="5.375" style="36" bestFit="1" customWidth="1"/>
    <col min="11024" max="11024" width="10" style="36" customWidth="1"/>
    <col min="11025" max="11265" width="9" style="36"/>
    <col min="11266" max="11266" width="22.25" style="36" customWidth="1"/>
    <col min="11267" max="11267" width="9.375" style="36" customWidth="1"/>
    <col min="11268" max="11268" width="12.5" style="36" customWidth="1"/>
    <col min="11269" max="11269" width="12.625" style="36" customWidth="1"/>
    <col min="11270" max="11270" width="11.5" style="36" customWidth="1"/>
    <col min="11271" max="11271" width="11.375" style="36" customWidth="1"/>
    <col min="11272" max="11272" width="11" style="36" customWidth="1"/>
    <col min="11273" max="11273" width="9.75" style="36" customWidth="1"/>
    <col min="11274" max="11274" width="14.875" style="36" customWidth="1"/>
    <col min="11275" max="11275" width="12.625" style="36" customWidth="1"/>
    <col min="11276" max="11276" width="10" style="36" customWidth="1"/>
    <col min="11277" max="11277" width="11.375" style="36" bestFit="1" customWidth="1"/>
    <col min="11278" max="11278" width="14.25" style="36" customWidth="1"/>
    <col min="11279" max="11279" width="5.375" style="36" bestFit="1" customWidth="1"/>
    <col min="11280" max="11280" width="10" style="36" customWidth="1"/>
    <col min="11281" max="11521" width="9" style="36"/>
    <col min="11522" max="11522" width="22.25" style="36" customWidth="1"/>
    <col min="11523" max="11523" width="9.375" style="36" customWidth="1"/>
    <col min="11524" max="11524" width="12.5" style="36" customWidth="1"/>
    <col min="11525" max="11525" width="12.625" style="36" customWidth="1"/>
    <col min="11526" max="11526" width="11.5" style="36" customWidth="1"/>
    <col min="11527" max="11527" width="11.375" style="36" customWidth="1"/>
    <col min="11528" max="11528" width="11" style="36" customWidth="1"/>
    <col min="11529" max="11529" width="9.75" style="36" customWidth="1"/>
    <col min="11530" max="11530" width="14.875" style="36" customWidth="1"/>
    <col min="11531" max="11531" width="12.625" style="36" customWidth="1"/>
    <col min="11532" max="11532" width="10" style="36" customWidth="1"/>
    <col min="11533" max="11533" width="11.375" style="36" bestFit="1" customWidth="1"/>
    <col min="11534" max="11534" width="14.25" style="36" customWidth="1"/>
    <col min="11535" max="11535" width="5.375" style="36" bestFit="1" customWidth="1"/>
    <col min="11536" max="11536" width="10" style="36" customWidth="1"/>
    <col min="11537" max="11777" width="9" style="36"/>
    <col min="11778" max="11778" width="22.25" style="36" customWidth="1"/>
    <col min="11779" max="11779" width="9.375" style="36" customWidth="1"/>
    <col min="11780" max="11780" width="12.5" style="36" customWidth="1"/>
    <col min="11781" max="11781" width="12.625" style="36" customWidth="1"/>
    <col min="11782" max="11782" width="11.5" style="36" customWidth="1"/>
    <col min="11783" max="11783" width="11.375" style="36" customWidth="1"/>
    <col min="11784" max="11784" width="11" style="36" customWidth="1"/>
    <col min="11785" max="11785" width="9.75" style="36" customWidth="1"/>
    <col min="11786" max="11786" width="14.875" style="36" customWidth="1"/>
    <col min="11787" max="11787" width="12.625" style="36" customWidth="1"/>
    <col min="11788" max="11788" width="10" style="36" customWidth="1"/>
    <col min="11789" max="11789" width="11.375" style="36" bestFit="1" customWidth="1"/>
    <col min="11790" max="11790" width="14.25" style="36" customWidth="1"/>
    <col min="11791" max="11791" width="5.375" style="36" bestFit="1" customWidth="1"/>
    <col min="11792" max="11792" width="10" style="36" customWidth="1"/>
    <col min="11793" max="12033" width="9" style="36"/>
    <col min="12034" max="12034" width="22.25" style="36" customWidth="1"/>
    <col min="12035" max="12035" width="9.375" style="36" customWidth="1"/>
    <col min="12036" max="12036" width="12.5" style="36" customWidth="1"/>
    <col min="12037" max="12037" width="12.625" style="36" customWidth="1"/>
    <col min="12038" max="12038" width="11.5" style="36" customWidth="1"/>
    <col min="12039" max="12039" width="11.375" style="36" customWidth="1"/>
    <col min="12040" max="12040" width="11" style="36" customWidth="1"/>
    <col min="12041" max="12041" width="9.75" style="36" customWidth="1"/>
    <col min="12042" max="12042" width="14.875" style="36" customWidth="1"/>
    <col min="12043" max="12043" width="12.625" style="36" customWidth="1"/>
    <col min="12044" max="12044" width="10" style="36" customWidth="1"/>
    <col min="12045" max="12045" width="11.375" style="36" bestFit="1" customWidth="1"/>
    <col min="12046" max="12046" width="14.25" style="36" customWidth="1"/>
    <col min="12047" max="12047" width="5.375" style="36" bestFit="1" customWidth="1"/>
    <col min="12048" max="12048" width="10" style="36" customWidth="1"/>
    <col min="12049" max="12289" width="9" style="36"/>
    <col min="12290" max="12290" width="22.25" style="36" customWidth="1"/>
    <col min="12291" max="12291" width="9.375" style="36" customWidth="1"/>
    <col min="12292" max="12292" width="12.5" style="36" customWidth="1"/>
    <col min="12293" max="12293" width="12.625" style="36" customWidth="1"/>
    <col min="12294" max="12294" width="11.5" style="36" customWidth="1"/>
    <col min="12295" max="12295" width="11.375" style="36" customWidth="1"/>
    <col min="12296" max="12296" width="11" style="36" customWidth="1"/>
    <col min="12297" max="12297" width="9.75" style="36" customWidth="1"/>
    <col min="12298" max="12298" width="14.875" style="36" customWidth="1"/>
    <col min="12299" max="12299" width="12.625" style="36" customWidth="1"/>
    <col min="12300" max="12300" width="10" style="36" customWidth="1"/>
    <col min="12301" max="12301" width="11.375" style="36" bestFit="1" customWidth="1"/>
    <col min="12302" max="12302" width="14.25" style="36" customWidth="1"/>
    <col min="12303" max="12303" width="5.375" style="36" bestFit="1" customWidth="1"/>
    <col min="12304" max="12304" width="10" style="36" customWidth="1"/>
    <col min="12305" max="12545" width="9" style="36"/>
    <col min="12546" max="12546" width="22.25" style="36" customWidth="1"/>
    <col min="12547" max="12547" width="9.375" style="36" customWidth="1"/>
    <col min="12548" max="12548" width="12.5" style="36" customWidth="1"/>
    <col min="12549" max="12549" width="12.625" style="36" customWidth="1"/>
    <col min="12550" max="12550" width="11.5" style="36" customWidth="1"/>
    <col min="12551" max="12551" width="11.375" style="36" customWidth="1"/>
    <col min="12552" max="12552" width="11" style="36" customWidth="1"/>
    <col min="12553" max="12553" width="9.75" style="36" customWidth="1"/>
    <col min="12554" max="12554" width="14.875" style="36" customWidth="1"/>
    <col min="12555" max="12555" width="12.625" style="36" customWidth="1"/>
    <col min="12556" max="12556" width="10" style="36" customWidth="1"/>
    <col min="12557" max="12557" width="11.375" style="36" bestFit="1" customWidth="1"/>
    <col min="12558" max="12558" width="14.25" style="36" customWidth="1"/>
    <col min="12559" max="12559" width="5.375" style="36" bestFit="1" customWidth="1"/>
    <col min="12560" max="12560" width="10" style="36" customWidth="1"/>
    <col min="12561" max="12801" width="9" style="36"/>
    <col min="12802" max="12802" width="22.25" style="36" customWidth="1"/>
    <col min="12803" max="12803" width="9.375" style="36" customWidth="1"/>
    <col min="12804" max="12804" width="12.5" style="36" customWidth="1"/>
    <col min="12805" max="12805" width="12.625" style="36" customWidth="1"/>
    <col min="12806" max="12806" width="11.5" style="36" customWidth="1"/>
    <col min="12807" max="12807" width="11.375" style="36" customWidth="1"/>
    <col min="12808" max="12808" width="11" style="36" customWidth="1"/>
    <col min="12809" max="12809" width="9.75" style="36" customWidth="1"/>
    <col min="12810" max="12810" width="14.875" style="36" customWidth="1"/>
    <col min="12811" max="12811" width="12.625" style="36" customWidth="1"/>
    <col min="12812" max="12812" width="10" style="36" customWidth="1"/>
    <col min="12813" max="12813" width="11.375" style="36" bestFit="1" customWidth="1"/>
    <col min="12814" max="12814" width="14.25" style="36" customWidth="1"/>
    <col min="12815" max="12815" width="5.375" style="36" bestFit="1" customWidth="1"/>
    <col min="12816" max="12816" width="10" style="36" customWidth="1"/>
    <col min="12817" max="13057" width="9" style="36"/>
    <col min="13058" max="13058" width="22.25" style="36" customWidth="1"/>
    <col min="13059" max="13059" width="9.375" style="36" customWidth="1"/>
    <col min="13060" max="13060" width="12.5" style="36" customWidth="1"/>
    <col min="13061" max="13061" width="12.625" style="36" customWidth="1"/>
    <col min="13062" max="13062" width="11.5" style="36" customWidth="1"/>
    <col min="13063" max="13063" width="11.375" style="36" customWidth="1"/>
    <col min="13064" max="13064" width="11" style="36" customWidth="1"/>
    <col min="13065" max="13065" width="9.75" style="36" customWidth="1"/>
    <col min="13066" max="13066" width="14.875" style="36" customWidth="1"/>
    <col min="13067" max="13067" width="12.625" style="36" customWidth="1"/>
    <col min="13068" max="13068" width="10" style="36" customWidth="1"/>
    <col min="13069" max="13069" width="11.375" style="36" bestFit="1" customWidth="1"/>
    <col min="13070" max="13070" width="14.25" style="36" customWidth="1"/>
    <col min="13071" max="13071" width="5.375" style="36" bestFit="1" customWidth="1"/>
    <col min="13072" max="13072" width="10" style="36" customWidth="1"/>
    <col min="13073" max="13313" width="9" style="36"/>
    <col min="13314" max="13314" width="22.25" style="36" customWidth="1"/>
    <col min="13315" max="13315" width="9.375" style="36" customWidth="1"/>
    <col min="13316" max="13316" width="12.5" style="36" customWidth="1"/>
    <col min="13317" max="13317" width="12.625" style="36" customWidth="1"/>
    <col min="13318" max="13318" width="11.5" style="36" customWidth="1"/>
    <col min="13319" max="13319" width="11.375" style="36" customWidth="1"/>
    <col min="13320" max="13320" width="11" style="36" customWidth="1"/>
    <col min="13321" max="13321" width="9.75" style="36" customWidth="1"/>
    <col min="13322" max="13322" width="14.875" style="36" customWidth="1"/>
    <col min="13323" max="13323" width="12.625" style="36" customWidth="1"/>
    <col min="13324" max="13324" width="10" style="36" customWidth="1"/>
    <col min="13325" max="13325" width="11.375" style="36" bestFit="1" customWidth="1"/>
    <col min="13326" max="13326" width="14.25" style="36" customWidth="1"/>
    <col min="13327" max="13327" width="5.375" style="36" bestFit="1" customWidth="1"/>
    <col min="13328" max="13328" width="10" style="36" customWidth="1"/>
    <col min="13329" max="13569" width="9" style="36"/>
    <col min="13570" max="13570" width="22.25" style="36" customWidth="1"/>
    <col min="13571" max="13571" width="9.375" style="36" customWidth="1"/>
    <col min="13572" max="13572" width="12.5" style="36" customWidth="1"/>
    <col min="13573" max="13573" width="12.625" style="36" customWidth="1"/>
    <col min="13574" max="13574" width="11.5" style="36" customWidth="1"/>
    <col min="13575" max="13575" width="11.375" style="36" customWidth="1"/>
    <col min="13576" max="13576" width="11" style="36" customWidth="1"/>
    <col min="13577" max="13577" width="9.75" style="36" customWidth="1"/>
    <col min="13578" max="13578" width="14.875" style="36" customWidth="1"/>
    <col min="13579" max="13579" width="12.625" style="36" customWidth="1"/>
    <col min="13580" max="13580" width="10" style="36" customWidth="1"/>
    <col min="13581" max="13581" width="11.375" style="36" bestFit="1" customWidth="1"/>
    <col min="13582" max="13582" width="14.25" style="36" customWidth="1"/>
    <col min="13583" max="13583" width="5.375" style="36" bestFit="1" customWidth="1"/>
    <col min="13584" max="13584" width="10" style="36" customWidth="1"/>
    <col min="13585" max="13825" width="9" style="36"/>
    <col min="13826" max="13826" width="22.25" style="36" customWidth="1"/>
    <col min="13827" max="13827" width="9.375" style="36" customWidth="1"/>
    <col min="13828" max="13828" width="12.5" style="36" customWidth="1"/>
    <col min="13829" max="13829" width="12.625" style="36" customWidth="1"/>
    <col min="13830" max="13830" width="11.5" style="36" customWidth="1"/>
    <col min="13831" max="13831" width="11.375" style="36" customWidth="1"/>
    <col min="13832" max="13832" width="11" style="36" customWidth="1"/>
    <col min="13833" max="13833" width="9.75" style="36" customWidth="1"/>
    <col min="13834" max="13834" width="14.875" style="36" customWidth="1"/>
    <col min="13835" max="13835" width="12.625" style="36" customWidth="1"/>
    <col min="13836" max="13836" width="10" style="36" customWidth="1"/>
    <col min="13837" max="13837" width="11.375" style="36" bestFit="1" customWidth="1"/>
    <col min="13838" max="13838" width="14.25" style="36" customWidth="1"/>
    <col min="13839" max="13839" width="5.375" style="36" bestFit="1" customWidth="1"/>
    <col min="13840" max="13840" width="10" style="36" customWidth="1"/>
    <col min="13841" max="14081" width="9" style="36"/>
    <col min="14082" max="14082" width="22.25" style="36" customWidth="1"/>
    <col min="14083" max="14083" width="9.375" style="36" customWidth="1"/>
    <col min="14084" max="14084" width="12.5" style="36" customWidth="1"/>
    <col min="14085" max="14085" width="12.625" style="36" customWidth="1"/>
    <col min="14086" max="14086" width="11.5" style="36" customWidth="1"/>
    <col min="14087" max="14087" width="11.375" style="36" customWidth="1"/>
    <col min="14088" max="14088" width="11" style="36" customWidth="1"/>
    <col min="14089" max="14089" width="9.75" style="36" customWidth="1"/>
    <col min="14090" max="14090" width="14.875" style="36" customWidth="1"/>
    <col min="14091" max="14091" width="12.625" style="36" customWidth="1"/>
    <col min="14092" max="14092" width="10" style="36" customWidth="1"/>
    <col min="14093" max="14093" width="11.375" style="36" bestFit="1" customWidth="1"/>
    <col min="14094" max="14094" width="14.25" style="36" customWidth="1"/>
    <col min="14095" max="14095" width="5.375" style="36" bestFit="1" customWidth="1"/>
    <col min="14096" max="14096" width="10" style="36" customWidth="1"/>
    <col min="14097" max="14337" width="9" style="36"/>
    <col min="14338" max="14338" width="22.25" style="36" customWidth="1"/>
    <col min="14339" max="14339" width="9.375" style="36" customWidth="1"/>
    <col min="14340" max="14340" width="12.5" style="36" customWidth="1"/>
    <col min="14341" max="14341" width="12.625" style="36" customWidth="1"/>
    <col min="14342" max="14342" width="11.5" style="36" customWidth="1"/>
    <col min="14343" max="14343" width="11.375" style="36" customWidth="1"/>
    <col min="14344" max="14344" width="11" style="36" customWidth="1"/>
    <col min="14345" max="14345" width="9.75" style="36" customWidth="1"/>
    <col min="14346" max="14346" width="14.875" style="36" customWidth="1"/>
    <col min="14347" max="14347" width="12.625" style="36" customWidth="1"/>
    <col min="14348" max="14348" width="10" style="36" customWidth="1"/>
    <col min="14349" max="14349" width="11.375" style="36" bestFit="1" customWidth="1"/>
    <col min="14350" max="14350" width="14.25" style="36" customWidth="1"/>
    <col min="14351" max="14351" width="5.375" style="36" bestFit="1" customWidth="1"/>
    <col min="14352" max="14352" width="10" style="36" customWidth="1"/>
    <col min="14353" max="14593" width="9" style="36"/>
    <col min="14594" max="14594" width="22.25" style="36" customWidth="1"/>
    <col min="14595" max="14595" width="9.375" style="36" customWidth="1"/>
    <col min="14596" max="14596" width="12.5" style="36" customWidth="1"/>
    <col min="14597" max="14597" width="12.625" style="36" customWidth="1"/>
    <col min="14598" max="14598" width="11.5" style="36" customWidth="1"/>
    <col min="14599" max="14599" width="11.375" style="36" customWidth="1"/>
    <col min="14600" max="14600" width="11" style="36" customWidth="1"/>
    <col min="14601" max="14601" width="9.75" style="36" customWidth="1"/>
    <col min="14602" max="14602" width="14.875" style="36" customWidth="1"/>
    <col min="14603" max="14603" width="12.625" style="36" customWidth="1"/>
    <col min="14604" max="14604" width="10" style="36" customWidth="1"/>
    <col min="14605" max="14605" width="11.375" style="36" bestFit="1" customWidth="1"/>
    <col min="14606" max="14606" width="14.25" style="36" customWidth="1"/>
    <col min="14607" max="14607" width="5.375" style="36" bestFit="1" customWidth="1"/>
    <col min="14608" max="14608" width="10" style="36" customWidth="1"/>
    <col min="14609" max="14849" width="9" style="36"/>
    <col min="14850" max="14850" width="22.25" style="36" customWidth="1"/>
    <col min="14851" max="14851" width="9.375" style="36" customWidth="1"/>
    <col min="14852" max="14852" width="12.5" style="36" customWidth="1"/>
    <col min="14853" max="14853" width="12.625" style="36" customWidth="1"/>
    <col min="14854" max="14854" width="11.5" style="36" customWidth="1"/>
    <col min="14855" max="14855" width="11.375" style="36" customWidth="1"/>
    <col min="14856" max="14856" width="11" style="36" customWidth="1"/>
    <col min="14857" max="14857" width="9.75" style="36" customWidth="1"/>
    <col min="14858" max="14858" width="14.875" style="36" customWidth="1"/>
    <col min="14859" max="14859" width="12.625" style="36" customWidth="1"/>
    <col min="14860" max="14860" width="10" style="36" customWidth="1"/>
    <col min="14861" max="14861" width="11.375" style="36" bestFit="1" customWidth="1"/>
    <col min="14862" max="14862" width="14.25" style="36" customWidth="1"/>
    <col min="14863" max="14863" width="5.375" style="36" bestFit="1" customWidth="1"/>
    <col min="14864" max="14864" width="10" style="36" customWidth="1"/>
    <col min="14865" max="15105" width="9" style="36"/>
    <col min="15106" max="15106" width="22.25" style="36" customWidth="1"/>
    <col min="15107" max="15107" width="9.375" style="36" customWidth="1"/>
    <col min="15108" max="15108" width="12.5" style="36" customWidth="1"/>
    <col min="15109" max="15109" width="12.625" style="36" customWidth="1"/>
    <col min="15110" max="15110" width="11.5" style="36" customWidth="1"/>
    <col min="15111" max="15111" width="11.375" style="36" customWidth="1"/>
    <col min="15112" max="15112" width="11" style="36" customWidth="1"/>
    <col min="15113" max="15113" width="9.75" style="36" customWidth="1"/>
    <col min="15114" max="15114" width="14.875" style="36" customWidth="1"/>
    <col min="15115" max="15115" width="12.625" style="36" customWidth="1"/>
    <col min="15116" max="15116" width="10" style="36" customWidth="1"/>
    <col min="15117" max="15117" width="11.375" style="36" bestFit="1" customWidth="1"/>
    <col min="15118" max="15118" width="14.25" style="36" customWidth="1"/>
    <col min="15119" max="15119" width="5.375" style="36" bestFit="1" customWidth="1"/>
    <col min="15120" max="15120" width="10" style="36" customWidth="1"/>
    <col min="15121" max="15361" width="9" style="36"/>
    <col min="15362" max="15362" width="22.25" style="36" customWidth="1"/>
    <col min="15363" max="15363" width="9.375" style="36" customWidth="1"/>
    <col min="15364" max="15364" width="12.5" style="36" customWidth="1"/>
    <col min="15365" max="15365" width="12.625" style="36" customWidth="1"/>
    <col min="15366" max="15366" width="11.5" style="36" customWidth="1"/>
    <col min="15367" max="15367" width="11.375" style="36" customWidth="1"/>
    <col min="15368" max="15368" width="11" style="36" customWidth="1"/>
    <col min="15369" max="15369" width="9.75" style="36" customWidth="1"/>
    <col min="15370" max="15370" width="14.875" style="36" customWidth="1"/>
    <col min="15371" max="15371" width="12.625" style="36" customWidth="1"/>
    <col min="15372" max="15372" width="10" style="36" customWidth="1"/>
    <col min="15373" max="15373" width="11.375" style="36" bestFit="1" customWidth="1"/>
    <col min="15374" max="15374" width="14.25" style="36" customWidth="1"/>
    <col min="15375" max="15375" width="5.375" style="36" bestFit="1" customWidth="1"/>
    <col min="15376" max="15376" width="10" style="36" customWidth="1"/>
    <col min="15377" max="15617" width="9" style="36"/>
    <col min="15618" max="15618" width="22.25" style="36" customWidth="1"/>
    <col min="15619" max="15619" width="9.375" style="36" customWidth="1"/>
    <col min="15620" max="15620" width="12.5" style="36" customWidth="1"/>
    <col min="15621" max="15621" width="12.625" style="36" customWidth="1"/>
    <col min="15622" max="15622" width="11.5" style="36" customWidth="1"/>
    <col min="15623" max="15623" width="11.375" style="36" customWidth="1"/>
    <col min="15624" max="15624" width="11" style="36" customWidth="1"/>
    <col min="15625" max="15625" width="9.75" style="36" customWidth="1"/>
    <col min="15626" max="15626" width="14.875" style="36" customWidth="1"/>
    <col min="15627" max="15627" width="12.625" style="36" customWidth="1"/>
    <col min="15628" max="15628" width="10" style="36" customWidth="1"/>
    <col min="15629" max="15629" width="11.375" style="36" bestFit="1" customWidth="1"/>
    <col min="15630" max="15630" width="14.25" style="36" customWidth="1"/>
    <col min="15631" max="15631" width="5.375" style="36" bestFit="1" customWidth="1"/>
    <col min="15632" max="15632" width="10" style="36" customWidth="1"/>
    <col min="15633" max="15873" width="9" style="36"/>
    <col min="15874" max="15874" width="22.25" style="36" customWidth="1"/>
    <col min="15875" max="15875" width="9.375" style="36" customWidth="1"/>
    <col min="15876" max="15876" width="12.5" style="36" customWidth="1"/>
    <col min="15877" max="15877" width="12.625" style="36" customWidth="1"/>
    <col min="15878" max="15878" width="11.5" style="36" customWidth="1"/>
    <col min="15879" max="15879" width="11.375" style="36" customWidth="1"/>
    <col min="15880" max="15880" width="11" style="36" customWidth="1"/>
    <col min="15881" max="15881" width="9.75" style="36" customWidth="1"/>
    <col min="15882" max="15882" width="14.875" style="36" customWidth="1"/>
    <col min="15883" max="15883" width="12.625" style="36" customWidth="1"/>
    <col min="15884" max="15884" width="10" style="36" customWidth="1"/>
    <col min="15885" max="15885" width="11.375" style="36" bestFit="1" customWidth="1"/>
    <col min="15886" max="15886" width="14.25" style="36" customWidth="1"/>
    <col min="15887" max="15887" width="5.375" style="36" bestFit="1" customWidth="1"/>
    <col min="15888" max="15888" width="10" style="36" customWidth="1"/>
    <col min="15889" max="16129" width="9" style="36"/>
    <col min="16130" max="16130" width="22.25" style="36" customWidth="1"/>
    <col min="16131" max="16131" width="9.375" style="36" customWidth="1"/>
    <col min="16132" max="16132" width="12.5" style="36" customWidth="1"/>
    <col min="16133" max="16133" width="12.625" style="36" customWidth="1"/>
    <col min="16134" max="16134" width="11.5" style="36" customWidth="1"/>
    <col min="16135" max="16135" width="11.375" style="36" customWidth="1"/>
    <col min="16136" max="16136" width="11" style="36" customWidth="1"/>
    <col min="16137" max="16137" width="9.75" style="36" customWidth="1"/>
    <col min="16138" max="16138" width="14.875" style="36" customWidth="1"/>
    <col min="16139" max="16139" width="12.625" style="36" customWidth="1"/>
    <col min="16140" max="16140" width="10" style="36" customWidth="1"/>
    <col min="16141" max="16141" width="11.375" style="36" bestFit="1" customWidth="1"/>
    <col min="16142" max="16142" width="14.25" style="36" customWidth="1"/>
    <col min="16143" max="16143" width="5.375" style="36" bestFit="1" customWidth="1"/>
    <col min="16144" max="16144" width="10" style="36" customWidth="1"/>
    <col min="16145" max="16384" width="9" style="36"/>
  </cols>
  <sheetData>
    <row r="1" spans="1:22" ht="103.5" customHeight="1">
      <c r="A1" s="353"/>
      <c r="B1" s="328"/>
      <c r="C1" s="329"/>
      <c r="D1" s="329"/>
      <c r="E1" s="329"/>
      <c r="F1" s="329"/>
      <c r="G1" s="330"/>
      <c r="H1" s="329"/>
      <c r="I1" s="329"/>
      <c r="J1" s="329"/>
      <c r="K1" s="329"/>
      <c r="L1" s="330"/>
      <c r="M1" s="329"/>
      <c r="N1" s="329"/>
      <c r="O1" s="329"/>
      <c r="P1" s="329"/>
      <c r="Q1" s="330"/>
      <c r="R1" s="329"/>
      <c r="S1" s="329"/>
      <c r="T1" s="329"/>
      <c r="U1" s="329"/>
      <c r="V1" s="331"/>
    </row>
    <row r="2" spans="1:22" ht="18.75" hidden="1" customHeight="1" thickBot="1">
      <c r="A2" s="328"/>
      <c r="B2" s="332"/>
      <c r="C2" s="333">
        <v>6049</v>
      </c>
      <c r="D2" s="334">
        <f>ROUNDUP((C2*0.4%)+0,0)</f>
        <v>25</v>
      </c>
      <c r="E2" s="334">
        <f>(C2+D2)*7%</f>
        <v>425.18000000000006</v>
      </c>
      <c r="F2" s="335">
        <f>SUM(C2:E2)</f>
        <v>6499.18</v>
      </c>
      <c r="G2" s="336">
        <v>6500</v>
      </c>
      <c r="H2" s="337">
        <v>7632</v>
      </c>
      <c r="I2" s="338">
        <f>ROUNDUP((H2*0.4%)+0,0)</f>
        <v>31</v>
      </c>
      <c r="J2" s="338">
        <f>(H2+I2)*7%</f>
        <v>536.41000000000008</v>
      </c>
      <c r="K2" s="339">
        <f>SUM(H2:J2)</f>
        <v>8199.41</v>
      </c>
      <c r="L2" s="340"/>
      <c r="M2" s="338"/>
      <c r="N2" s="338">
        <f>ROUNDUP((M2*0.4%)+0,0)</f>
        <v>0</v>
      </c>
      <c r="O2" s="338">
        <f>(M2+N2)*7%</f>
        <v>0</v>
      </c>
      <c r="P2" s="339">
        <f>SUM(M2:O2)</f>
        <v>0</v>
      </c>
      <c r="Q2" s="340"/>
      <c r="R2" s="338"/>
      <c r="S2" s="338">
        <f>ROUNDUP((R2*0.4%)+0,0)</f>
        <v>0</v>
      </c>
      <c r="T2" s="338">
        <f>(R2+S2)*7%</f>
        <v>0</v>
      </c>
      <c r="U2" s="339">
        <f>SUM(R2:T2)</f>
        <v>0</v>
      </c>
      <c r="V2" s="341"/>
    </row>
    <row r="3" spans="1:22" ht="18.75" hidden="1" customHeight="1" thickBot="1">
      <c r="A3" s="328"/>
      <c r="B3" s="332"/>
      <c r="C3" s="333">
        <v>6702</v>
      </c>
      <c r="D3" s="334">
        <f>ROUNDUP((C3*0.4%)+0,0)</f>
        <v>27</v>
      </c>
      <c r="E3" s="334">
        <f>(C3+D3)*7%</f>
        <v>471.03000000000003</v>
      </c>
      <c r="F3" s="335">
        <f>SUM(C3:E3)</f>
        <v>7200.03</v>
      </c>
      <c r="G3" s="336"/>
      <c r="H3" s="342">
        <v>6794</v>
      </c>
      <c r="I3" s="343">
        <f>ROUNDUP((H3*0.4%)+0,0)</f>
        <v>28</v>
      </c>
      <c r="J3" s="343">
        <f>(H3+I3)*7%</f>
        <v>477.54</v>
      </c>
      <c r="K3" s="344">
        <f>SUM(H3:J3)</f>
        <v>7299.54</v>
      </c>
      <c r="L3" s="345"/>
      <c r="M3" s="343"/>
      <c r="N3" s="343">
        <f>ROUNDUP((M3*0.4%)+0,0)</f>
        <v>0</v>
      </c>
      <c r="O3" s="343">
        <f>(M3+N3)*7%</f>
        <v>0</v>
      </c>
      <c r="P3" s="344">
        <f>SUM(M3:O3)</f>
        <v>0</v>
      </c>
      <c r="Q3" s="345"/>
      <c r="R3" s="343"/>
      <c r="S3" s="343">
        <f>ROUNDUP((R3*0.4%)+0,0)</f>
        <v>0</v>
      </c>
      <c r="T3" s="343">
        <f>(R3+S3)*7%</f>
        <v>0</v>
      </c>
      <c r="U3" s="344">
        <f>SUM(R3:T3)</f>
        <v>0</v>
      </c>
      <c r="V3" s="346"/>
    </row>
    <row r="4" spans="1:22" ht="20.25" customHeight="1">
      <c r="A4" s="702"/>
      <c r="B4" s="348"/>
      <c r="C4" s="349"/>
      <c r="D4" s="350"/>
      <c r="E4" s="350"/>
      <c r="F4" s="350"/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350"/>
      <c r="R4" s="350"/>
      <c r="S4" s="329"/>
      <c r="T4" s="329"/>
      <c r="U4" s="329"/>
      <c r="V4" s="330"/>
    </row>
    <row r="5" spans="1:22" ht="28.5" customHeight="1">
      <c r="A5" s="347" t="s">
        <v>570</v>
      </c>
      <c r="B5" s="351"/>
      <c r="C5" s="352"/>
      <c r="D5" s="350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  <c r="R5" s="350"/>
      <c r="S5" s="329"/>
      <c r="T5" s="329"/>
      <c r="U5" s="329"/>
      <c r="V5" s="330"/>
    </row>
    <row r="6" spans="1:22" ht="15" customHeight="1">
      <c r="A6" s="67"/>
      <c r="B6" s="65"/>
      <c r="C6" s="68"/>
      <c r="D6" s="66"/>
      <c r="E6" s="66"/>
      <c r="F6" s="66"/>
      <c r="G6" s="66"/>
      <c r="H6" s="66"/>
      <c r="I6" s="66"/>
      <c r="J6" s="66"/>
      <c r="K6" s="66"/>
      <c r="L6" s="66"/>
      <c r="M6" s="66"/>
      <c r="N6" s="66"/>
      <c r="O6" s="66"/>
      <c r="P6" s="66"/>
      <c r="Q6" s="66"/>
      <c r="R6" s="66"/>
      <c r="S6" s="40"/>
      <c r="T6" s="40"/>
      <c r="U6" s="40"/>
      <c r="V6" s="48"/>
    </row>
    <row r="7" spans="1:22" s="692" customFormat="1" ht="48" customHeight="1">
      <c r="A7" s="1137" t="s">
        <v>5</v>
      </c>
      <c r="B7" s="1138" t="s">
        <v>6</v>
      </c>
      <c r="C7" s="1134" t="s">
        <v>538</v>
      </c>
      <c r="D7" s="1134"/>
      <c r="E7" s="1134"/>
      <c r="F7" s="1135"/>
      <c r="G7" s="1135"/>
      <c r="H7" s="1136" t="s">
        <v>40</v>
      </c>
      <c r="I7" s="1136"/>
      <c r="J7" s="1136"/>
      <c r="K7" s="1136"/>
      <c r="L7" s="1136"/>
      <c r="M7" s="1134" t="s">
        <v>539</v>
      </c>
      <c r="N7" s="1134"/>
      <c r="O7" s="1134"/>
      <c r="P7" s="1135"/>
      <c r="Q7" s="1135"/>
      <c r="R7" s="1136" t="s">
        <v>41</v>
      </c>
      <c r="S7" s="1136"/>
      <c r="T7" s="1136"/>
      <c r="U7" s="1136"/>
      <c r="V7" s="1136"/>
    </row>
    <row r="8" spans="1:22" s="704" customFormat="1" ht="21" customHeight="1">
      <c r="A8" s="1137"/>
      <c r="B8" s="1139"/>
      <c r="C8" s="703" t="s">
        <v>0</v>
      </c>
      <c r="D8" s="703"/>
      <c r="E8" s="703"/>
      <c r="F8" s="703" t="s">
        <v>463</v>
      </c>
      <c r="G8" s="703" t="s">
        <v>29</v>
      </c>
      <c r="H8" s="703" t="s">
        <v>0</v>
      </c>
      <c r="I8" s="703"/>
      <c r="J8" s="703"/>
      <c r="K8" s="703" t="s">
        <v>463</v>
      </c>
      <c r="L8" s="703" t="s">
        <v>29</v>
      </c>
      <c r="M8" s="703" t="s">
        <v>0</v>
      </c>
      <c r="N8" s="703"/>
      <c r="O8" s="703"/>
      <c r="P8" s="703" t="s">
        <v>463</v>
      </c>
      <c r="Q8" s="703" t="s">
        <v>29</v>
      </c>
      <c r="R8" s="703" t="s">
        <v>0</v>
      </c>
      <c r="S8" s="703"/>
      <c r="T8" s="703"/>
      <c r="U8" s="703" t="s">
        <v>463</v>
      </c>
      <c r="V8" s="703" t="s">
        <v>29</v>
      </c>
    </row>
    <row r="9" spans="1:22" ht="24" customHeight="1">
      <c r="A9" s="1132">
        <v>250000</v>
      </c>
      <c r="B9" s="705" t="s">
        <v>8</v>
      </c>
      <c r="C9" s="1128">
        <v>6515</v>
      </c>
      <c r="D9" s="1128">
        <f>ROUNDUP((C9*0.4%)+0,0)</f>
        <v>27</v>
      </c>
      <c r="E9" s="1128">
        <f>(C9+D9)*7%</f>
        <v>457.94000000000005</v>
      </c>
      <c r="F9" s="1129">
        <f>SUM(C9:E9)</f>
        <v>6999.9400000000005</v>
      </c>
      <c r="G9" s="1130">
        <v>7000</v>
      </c>
      <c r="H9" s="1128">
        <v>7167</v>
      </c>
      <c r="I9" s="1128">
        <f>ROUNDUP((H9*0.4%)+0,0)</f>
        <v>29</v>
      </c>
      <c r="J9" s="1128">
        <f>(H9+I9)*7%</f>
        <v>503.72</v>
      </c>
      <c r="K9" s="1129">
        <f>SUM(H9:J9)</f>
        <v>7699.72</v>
      </c>
      <c r="L9" s="1130">
        <v>7700</v>
      </c>
      <c r="M9" s="706">
        <v>7632</v>
      </c>
      <c r="N9" s="706">
        <f t="shared" ref="N9:N16" si="0">ROUNDUP((M9*0.4%)+0,0)</f>
        <v>31</v>
      </c>
      <c r="O9" s="706">
        <f t="shared" ref="O9:O16" si="1">(M9+N9)*7%</f>
        <v>536.41000000000008</v>
      </c>
      <c r="P9" s="707">
        <f t="shared" ref="P9:P16" si="2">SUM(M9:O9)</f>
        <v>8199.41</v>
      </c>
      <c r="Q9" s="708">
        <v>8200</v>
      </c>
      <c r="R9" s="1131">
        <v>8097</v>
      </c>
      <c r="S9" s="1131">
        <f>ROUNDUP((R9*0.4%)+0,0)</f>
        <v>33</v>
      </c>
      <c r="T9" s="1131">
        <f>(R9+S9)*7%</f>
        <v>569.1</v>
      </c>
      <c r="U9" s="1133">
        <f>SUM(R9:T9)</f>
        <v>8699.1</v>
      </c>
      <c r="V9" s="1127">
        <v>8700</v>
      </c>
    </row>
    <row r="10" spans="1:22" ht="24" customHeight="1">
      <c r="A10" s="1132"/>
      <c r="B10" s="705" t="s">
        <v>9</v>
      </c>
      <c r="C10" s="1128"/>
      <c r="D10" s="1128"/>
      <c r="E10" s="1128"/>
      <c r="F10" s="1129"/>
      <c r="G10" s="1130"/>
      <c r="H10" s="1128"/>
      <c r="I10" s="1128"/>
      <c r="J10" s="1128"/>
      <c r="K10" s="1129"/>
      <c r="L10" s="1130"/>
      <c r="M10" s="706">
        <v>7726</v>
      </c>
      <c r="N10" s="706">
        <f t="shared" si="0"/>
        <v>31</v>
      </c>
      <c r="O10" s="706">
        <f t="shared" si="1"/>
        <v>542.99</v>
      </c>
      <c r="P10" s="707">
        <f t="shared" si="2"/>
        <v>8299.99</v>
      </c>
      <c r="Q10" s="708">
        <v>8300</v>
      </c>
      <c r="R10" s="1131"/>
      <c r="S10" s="1131"/>
      <c r="T10" s="1131"/>
      <c r="U10" s="1133"/>
      <c r="V10" s="1127"/>
    </row>
    <row r="11" spans="1:22" ht="24" customHeight="1">
      <c r="A11" s="1132">
        <v>300000</v>
      </c>
      <c r="B11" s="705" t="s">
        <v>8</v>
      </c>
      <c r="C11" s="1128">
        <v>6794</v>
      </c>
      <c r="D11" s="1128">
        <f>ROUNDUP((C11*0.4%)+0,0)</f>
        <v>28</v>
      </c>
      <c r="E11" s="1128">
        <f>(C11+D11)*7%</f>
        <v>477.54</v>
      </c>
      <c r="F11" s="1129">
        <f>SUM(C11:E11)</f>
        <v>7299.54</v>
      </c>
      <c r="G11" s="1130">
        <v>7300</v>
      </c>
      <c r="H11" s="1128">
        <v>7539</v>
      </c>
      <c r="I11" s="1128">
        <f>ROUNDUP((H11*0.4%)+0,0)</f>
        <v>31</v>
      </c>
      <c r="J11" s="1128">
        <f>(H11+I11)*7%</f>
        <v>529.90000000000009</v>
      </c>
      <c r="K11" s="1129">
        <f>SUM(H11:J11)</f>
        <v>8099.9</v>
      </c>
      <c r="L11" s="1130">
        <v>8100</v>
      </c>
      <c r="M11" s="706">
        <v>8004</v>
      </c>
      <c r="N11" s="706">
        <f t="shared" si="0"/>
        <v>33</v>
      </c>
      <c r="O11" s="706">
        <f t="shared" si="1"/>
        <v>562.59</v>
      </c>
      <c r="P11" s="707">
        <f t="shared" si="2"/>
        <v>8599.59</v>
      </c>
      <c r="Q11" s="708">
        <v>8600</v>
      </c>
      <c r="R11" s="1131">
        <v>8563</v>
      </c>
      <c r="S11" s="1131">
        <f>ROUNDUP((R11*0.4%)+0,0)</f>
        <v>35</v>
      </c>
      <c r="T11" s="1131">
        <f>(R11+S11)*7%</f>
        <v>601.86</v>
      </c>
      <c r="U11" s="1133">
        <f>SUM(R11:T11)</f>
        <v>9199.86</v>
      </c>
      <c r="V11" s="1127">
        <v>9200</v>
      </c>
    </row>
    <row r="12" spans="1:22" ht="24" customHeight="1">
      <c r="A12" s="1132"/>
      <c r="B12" s="705" t="s">
        <v>9</v>
      </c>
      <c r="C12" s="1128"/>
      <c r="D12" s="1128"/>
      <c r="E12" s="1128"/>
      <c r="F12" s="1129"/>
      <c r="G12" s="1130"/>
      <c r="H12" s="1128"/>
      <c r="I12" s="1128"/>
      <c r="J12" s="1128"/>
      <c r="K12" s="1129"/>
      <c r="L12" s="1130"/>
      <c r="M12" s="706">
        <v>8097</v>
      </c>
      <c r="N12" s="706">
        <f t="shared" si="0"/>
        <v>33</v>
      </c>
      <c r="O12" s="706">
        <f t="shared" si="1"/>
        <v>569.1</v>
      </c>
      <c r="P12" s="707">
        <f t="shared" si="2"/>
        <v>8699.1</v>
      </c>
      <c r="Q12" s="708">
        <v>8700</v>
      </c>
      <c r="R12" s="1131"/>
      <c r="S12" s="1131"/>
      <c r="T12" s="1131"/>
      <c r="U12" s="1133"/>
      <c r="V12" s="1127"/>
    </row>
    <row r="13" spans="1:22" ht="24" customHeight="1">
      <c r="A13" s="1132">
        <v>350000</v>
      </c>
      <c r="B13" s="705" t="s">
        <v>8</v>
      </c>
      <c r="C13" s="1128">
        <v>7073</v>
      </c>
      <c r="D13" s="1128">
        <f>ROUNDUP((C13*0.4%)+0,0)</f>
        <v>29</v>
      </c>
      <c r="E13" s="1128">
        <f>(C13+D13)*7%</f>
        <v>497.14000000000004</v>
      </c>
      <c r="F13" s="1129">
        <f>SUM(C13:E13)</f>
        <v>7599.14</v>
      </c>
      <c r="G13" s="1130">
        <v>7600</v>
      </c>
      <c r="H13" s="1128">
        <v>7911</v>
      </c>
      <c r="I13" s="1128">
        <f>ROUNDUP((H13*0.4%)+0,0)</f>
        <v>32</v>
      </c>
      <c r="J13" s="1128">
        <f>(H13+I13)*7%</f>
        <v>556.0100000000001</v>
      </c>
      <c r="K13" s="1129">
        <f>SUM(H13:J13)</f>
        <v>8499.01</v>
      </c>
      <c r="L13" s="1130">
        <v>8500</v>
      </c>
      <c r="M13" s="706">
        <v>8377</v>
      </c>
      <c r="N13" s="706">
        <f t="shared" si="0"/>
        <v>34</v>
      </c>
      <c r="O13" s="706">
        <f t="shared" si="1"/>
        <v>588.7700000000001</v>
      </c>
      <c r="P13" s="707">
        <f t="shared" si="2"/>
        <v>8999.77</v>
      </c>
      <c r="Q13" s="708">
        <v>9000</v>
      </c>
      <c r="R13" s="1131">
        <v>9028</v>
      </c>
      <c r="S13" s="1131">
        <f>ROUNDUP((R13*0.4%)+0,0)</f>
        <v>37</v>
      </c>
      <c r="T13" s="1131">
        <f>(R13+S13)*7%</f>
        <v>634.55000000000007</v>
      </c>
      <c r="U13" s="1133">
        <f>SUM(R13:T13)</f>
        <v>9699.5499999999993</v>
      </c>
      <c r="V13" s="1127">
        <v>9700</v>
      </c>
    </row>
    <row r="14" spans="1:22" ht="24" customHeight="1">
      <c r="A14" s="1132"/>
      <c r="B14" s="705" t="s">
        <v>9</v>
      </c>
      <c r="C14" s="1128"/>
      <c r="D14" s="1128"/>
      <c r="E14" s="1128"/>
      <c r="F14" s="1129"/>
      <c r="G14" s="1130"/>
      <c r="H14" s="1128"/>
      <c r="I14" s="1128"/>
      <c r="J14" s="1128"/>
      <c r="K14" s="1129"/>
      <c r="L14" s="1130"/>
      <c r="M14" s="706">
        <v>8470</v>
      </c>
      <c r="N14" s="706">
        <f t="shared" si="0"/>
        <v>34</v>
      </c>
      <c r="O14" s="706">
        <f t="shared" si="1"/>
        <v>595.28000000000009</v>
      </c>
      <c r="P14" s="707">
        <f t="shared" si="2"/>
        <v>9099.2800000000007</v>
      </c>
      <c r="Q14" s="708">
        <v>9100</v>
      </c>
      <c r="R14" s="1131"/>
      <c r="S14" s="1131"/>
      <c r="T14" s="1131"/>
      <c r="U14" s="1133"/>
      <c r="V14" s="1127"/>
    </row>
    <row r="15" spans="1:22" ht="24" customHeight="1">
      <c r="A15" s="1132">
        <v>400000</v>
      </c>
      <c r="B15" s="705" t="s">
        <v>8</v>
      </c>
      <c r="C15" s="1128">
        <v>7353</v>
      </c>
      <c r="D15" s="1128">
        <f>ROUNDUP((C15*0.4%)+0,0)</f>
        <v>30</v>
      </c>
      <c r="E15" s="1128">
        <f>(C15+D15)*7%</f>
        <v>516.81000000000006</v>
      </c>
      <c r="F15" s="1129">
        <f>SUM(C15:E15)</f>
        <v>7899.81</v>
      </c>
      <c r="G15" s="1130">
        <v>7900</v>
      </c>
      <c r="H15" s="1128">
        <v>8283</v>
      </c>
      <c r="I15" s="1128">
        <f>ROUNDUP((H15*0.4%)+0,0)</f>
        <v>34</v>
      </c>
      <c r="J15" s="1128">
        <f>(H15+I15)*7%</f>
        <v>582.19000000000005</v>
      </c>
      <c r="K15" s="1129">
        <f>SUM(H15:J15)</f>
        <v>8899.19</v>
      </c>
      <c r="L15" s="1130">
        <v>8900</v>
      </c>
      <c r="M15" s="706">
        <v>8750</v>
      </c>
      <c r="N15" s="706">
        <f t="shared" si="0"/>
        <v>35</v>
      </c>
      <c r="O15" s="706">
        <f t="shared" si="1"/>
        <v>614.95000000000005</v>
      </c>
      <c r="P15" s="707">
        <f t="shared" si="2"/>
        <v>9399.9500000000007</v>
      </c>
      <c r="Q15" s="708">
        <v>9400</v>
      </c>
      <c r="R15" s="1131">
        <v>9494</v>
      </c>
      <c r="S15" s="1131">
        <f>ROUNDUP((R15*0.4%)+0,0)</f>
        <v>38</v>
      </c>
      <c r="T15" s="1131">
        <f>(R15+S15)*7%</f>
        <v>667.24</v>
      </c>
      <c r="U15" s="1133">
        <f>SUM(R15:T15)</f>
        <v>10199.24</v>
      </c>
      <c r="V15" s="1127">
        <v>10200</v>
      </c>
    </row>
    <row r="16" spans="1:22" ht="24" customHeight="1">
      <c r="A16" s="1132"/>
      <c r="B16" s="705" t="s">
        <v>9</v>
      </c>
      <c r="C16" s="1128"/>
      <c r="D16" s="1128"/>
      <c r="E16" s="1128"/>
      <c r="F16" s="1129"/>
      <c r="G16" s="1130"/>
      <c r="H16" s="1128"/>
      <c r="I16" s="1128"/>
      <c r="J16" s="1128"/>
      <c r="K16" s="1129"/>
      <c r="L16" s="1130"/>
      <c r="M16" s="706">
        <v>8842</v>
      </c>
      <c r="N16" s="706">
        <f t="shared" si="0"/>
        <v>36</v>
      </c>
      <c r="O16" s="706">
        <f t="shared" si="1"/>
        <v>621.46</v>
      </c>
      <c r="P16" s="707">
        <f t="shared" si="2"/>
        <v>9499.4599999999991</v>
      </c>
      <c r="Q16" s="708">
        <v>9500</v>
      </c>
      <c r="R16" s="1131"/>
      <c r="S16" s="1131"/>
      <c r="T16" s="1131"/>
      <c r="U16" s="1133"/>
      <c r="V16" s="1127"/>
    </row>
    <row r="17" spans="1:22" s="37" customFormat="1">
      <c r="A17" s="39"/>
      <c r="B17" s="39"/>
      <c r="C17" s="40"/>
      <c r="D17" s="40"/>
      <c r="E17" s="40"/>
      <c r="F17" s="40"/>
      <c r="G17" s="41"/>
      <c r="H17" s="40"/>
      <c r="I17" s="40"/>
      <c r="J17" s="40"/>
      <c r="K17" s="40"/>
      <c r="L17" s="42"/>
      <c r="M17" s="40"/>
      <c r="N17" s="40"/>
      <c r="O17" s="40"/>
      <c r="P17" s="40"/>
      <c r="Q17" s="41"/>
      <c r="R17" s="40"/>
      <c r="S17" s="40"/>
      <c r="T17" s="40"/>
      <c r="U17" s="40"/>
      <c r="V17" s="41"/>
    </row>
    <row r="18" spans="1:22" s="37" customFormat="1" ht="8.25" customHeight="1">
      <c r="A18" s="39"/>
      <c r="B18" s="39"/>
      <c r="C18" s="40"/>
      <c r="D18" s="40"/>
      <c r="E18" s="40"/>
      <c r="F18" s="40"/>
      <c r="G18" s="41"/>
      <c r="H18" s="40"/>
      <c r="I18" s="40"/>
      <c r="J18" s="40"/>
      <c r="K18" s="40"/>
      <c r="L18" s="42"/>
      <c r="M18" s="40"/>
      <c r="N18" s="40"/>
      <c r="O18" s="40"/>
      <c r="P18" s="40"/>
      <c r="Q18" s="41"/>
      <c r="R18" s="40"/>
      <c r="S18" s="40"/>
      <c r="T18" s="40"/>
      <c r="U18" s="40"/>
      <c r="V18" s="41"/>
    </row>
    <row r="19" spans="1:22" s="715" customFormat="1" ht="28.5" customHeight="1">
      <c r="A19" s="709" t="s">
        <v>432</v>
      </c>
      <c r="B19" s="710"/>
      <c r="C19" s="711"/>
      <c r="D19" s="711"/>
      <c r="E19" s="711"/>
      <c r="F19" s="711"/>
      <c r="G19" s="712"/>
      <c r="H19" s="711"/>
      <c r="I19" s="711"/>
      <c r="J19" s="711"/>
      <c r="K19" s="711"/>
      <c r="L19" s="713"/>
      <c r="M19" s="711"/>
      <c r="N19" s="711"/>
      <c r="O19" s="711"/>
      <c r="P19" s="711"/>
      <c r="Q19" s="712"/>
      <c r="R19" s="711"/>
      <c r="S19" s="711"/>
      <c r="T19" s="711"/>
      <c r="U19" s="711"/>
      <c r="V19" s="714"/>
    </row>
    <row r="20" spans="1:22" s="722" customFormat="1" ht="22.5" customHeight="1">
      <c r="A20" s="716" t="s">
        <v>540</v>
      </c>
      <c r="B20" s="717"/>
      <c r="C20" s="718"/>
      <c r="D20" s="718"/>
      <c r="E20" s="718"/>
      <c r="F20" s="718"/>
      <c r="G20" s="717"/>
      <c r="H20" s="719" t="s">
        <v>541</v>
      </c>
      <c r="I20" s="718"/>
      <c r="J20" s="718"/>
      <c r="K20" s="718"/>
      <c r="L20" s="718"/>
      <c r="M20" s="720" t="s">
        <v>542</v>
      </c>
      <c r="N20" s="718"/>
      <c r="O20" s="718"/>
      <c r="P20" s="718"/>
      <c r="Q20" s="719" t="s">
        <v>543</v>
      </c>
      <c r="R20" s="718"/>
      <c r="S20" s="718"/>
      <c r="T20" s="718"/>
      <c r="U20" s="718"/>
      <c r="V20" s="721" t="s">
        <v>544</v>
      </c>
    </row>
    <row r="21" spans="1:22" s="724" customFormat="1" ht="22.5" customHeight="1">
      <c r="A21" s="716"/>
      <c r="B21" s="723"/>
      <c r="C21" s="723"/>
      <c r="D21" s="723"/>
      <c r="E21" s="723"/>
      <c r="F21" s="723"/>
      <c r="G21" s="718"/>
      <c r="H21" s="719" t="s">
        <v>545</v>
      </c>
      <c r="I21" s="718"/>
      <c r="J21" s="718"/>
      <c r="K21" s="718"/>
      <c r="L21" s="718"/>
      <c r="M21" s="720" t="s">
        <v>546</v>
      </c>
      <c r="N21" s="717"/>
      <c r="O21" s="717"/>
      <c r="P21" s="717"/>
      <c r="Q21" s="719" t="s">
        <v>547</v>
      </c>
      <c r="R21" s="717"/>
      <c r="S21" s="717"/>
      <c r="T21" s="717"/>
      <c r="U21" s="717"/>
      <c r="V21" s="721" t="s">
        <v>548</v>
      </c>
    </row>
    <row r="22" spans="1:22" s="724" customFormat="1" ht="22.5" customHeight="1">
      <c r="A22" s="716" t="s">
        <v>549</v>
      </c>
      <c r="B22" s="723"/>
      <c r="C22" s="725"/>
      <c r="D22" s="725"/>
      <c r="E22" s="725"/>
      <c r="F22" s="717"/>
      <c r="G22" s="718"/>
      <c r="H22" s="719" t="s">
        <v>550</v>
      </c>
      <c r="I22" s="717"/>
      <c r="J22" s="717"/>
      <c r="K22" s="717"/>
      <c r="L22" s="717"/>
      <c r="M22" s="720" t="s">
        <v>551</v>
      </c>
      <c r="N22" s="717"/>
      <c r="O22" s="717"/>
      <c r="P22" s="717"/>
      <c r="Q22" s="719" t="s">
        <v>552</v>
      </c>
      <c r="R22" s="717"/>
      <c r="S22" s="717"/>
      <c r="T22" s="717"/>
      <c r="U22" s="717"/>
      <c r="V22" s="726"/>
    </row>
    <row r="23" spans="1:22" s="49" customFormat="1" ht="9.75" customHeight="1">
      <c r="A23" s="727"/>
      <c r="B23" s="728"/>
      <c r="C23" s="729"/>
      <c r="D23" s="729"/>
      <c r="E23" s="729"/>
      <c r="F23" s="730"/>
      <c r="G23" s="731"/>
      <c r="H23" s="732"/>
      <c r="I23" s="732"/>
      <c r="J23" s="732"/>
      <c r="K23" s="732"/>
      <c r="L23" s="731"/>
      <c r="M23" s="732"/>
      <c r="N23" s="732"/>
      <c r="O23" s="732"/>
      <c r="P23" s="732"/>
      <c r="Q23" s="731"/>
      <c r="R23" s="732"/>
      <c r="S23" s="732"/>
      <c r="T23" s="732"/>
      <c r="U23" s="732"/>
      <c r="V23" s="733"/>
    </row>
    <row r="24" spans="1:22" s="55" customFormat="1" ht="22.5" customHeight="1">
      <c r="A24" s="734"/>
      <c r="B24" s="735"/>
      <c r="C24" s="736"/>
      <c r="D24" s="736"/>
      <c r="E24" s="736"/>
      <c r="F24" s="737"/>
      <c r="G24" s="738"/>
      <c r="H24" s="734"/>
      <c r="I24" s="734"/>
      <c r="J24" s="734"/>
      <c r="K24" s="734"/>
      <c r="L24" s="739"/>
      <c r="M24" s="734"/>
      <c r="N24" s="734"/>
      <c r="O24" s="734"/>
      <c r="P24" s="734"/>
      <c r="Q24" s="739"/>
      <c r="R24" s="734"/>
      <c r="S24" s="734"/>
      <c r="T24" s="734"/>
      <c r="U24" s="734"/>
      <c r="V24" s="739"/>
    </row>
    <row r="25" spans="1:22">
      <c r="A25" s="39"/>
      <c r="B25" s="39"/>
      <c r="C25" s="40"/>
      <c r="D25" s="40"/>
      <c r="E25" s="40"/>
      <c r="F25" s="40"/>
      <c r="G25" s="48"/>
      <c r="H25" s="40"/>
      <c r="I25" s="40"/>
      <c r="J25" s="40"/>
      <c r="K25" s="40"/>
      <c r="L25" s="48"/>
      <c r="M25" s="40"/>
      <c r="N25" s="40"/>
      <c r="O25" s="40"/>
      <c r="P25" s="40"/>
      <c r="Q25" s="48"/>
      <c r="R25" s="40"/>
      <c r="S25" s="40"/>
      <c r="T25" s="40"/>
      <c r="U25" s="40"/>
      <c r="V25" s="48"/>
    </row>
    <row r="26" spans="1:22" s="37" customFormat="1" ht="23.25" customHeight="1">
      <c r="A26" s="740" t="s">
        <v>234</v>
      </c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48"/>
    </row>
    <row r="27" spans="1:22" s="37" customFormat="1" ht="23.25">
      <c r="A27" s="741" t="s">
        <v>239</v>
      </c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112"/>
    </row>
    <row r="28" spans="1:22" ht="18">
      <c r="A28" s="692" t="s">
        <v>532</v>
      </c>
    </row>
    <row r="29" spans="1:22" ht="18">
      <c r="A29" s="692" t="s">
        <v>533</v>
      </c>
    </row>
  </sheetData>
  <mergeCells count="70">
    <mergeCell ref="M7:Q7"/>
    <mergeCell ref="R7:V7"/>
    <mergeCell ref="G9:G10"/>
    <mergeCell ref="A7:A8"/>
    <mergeCell ref="B7:B8"/>
    <mergeCell ref="C7:G7"/>
    <mergeCell ref="H7:L7"/>
    <mergeCell ref="A9:A10"/>
    <mergeCell ref="C9:C10"/>
    <mergeCell ref="D9:D10"/>
    <mergeCell ref="E9:E10"/>
    <mergeCell ref="F9:F10"/>
    <mergeCell ref="S9:S10"/>
    <mergeCell ref="T9:T10"/>
    <mergeCell ref="U9:U10"/>
    <mergeCell ref="V9:V10"/>
    <mergeCell ref="A11:A12"/>
    <mergeCell ref="C11:C12"/>
    <mergeCell ref="D11:D12"/>
    <mergeCell ref="E11:E12"/>
    <mergeCell ref="F11:F12"/>
    <mergeCell ref="G11:G12"/>
    <mergeCell ref="H9:H10"/>
    <mergeCell ref="I9:I10"/>
    <mergeCell ref="J9:J10"/>
    <mergeCell ref="K9:K10"/>
    <mergeCell ref="L9:L10"/>
    <mergeCell ref="R9:R10"/>
    <mergeCell ref="S11:S12"/>
    <mergeCell ref="T11:T12"/>
    <mergeCell ref="U11:U12"/>
    <mergeCell ref="V11:V12"/>
    <mergeCell ref="A13:A14"/>
    <mergeCell ref="C13:C14"/>
    <mergeCell ref="D13:D14"/>
    <mergeCell ref="E13:E14"/>
    <mergeCell ref="F13:F14"/>
    <mergeCell ref="G13:G14"/>
    <mergeCell ref="H11:H12"/>
    <mergeCell ref="I11:I12"/>
    <mergeCell ref="J11:J12"/>
    <mergeCell ref="K11:K12"/>
    <mergeCell ref="L11:L12"/>
    <mergeCell ref="R11:R12"/>
    <mergeCell ref="S13:S14"/>
    <mergeCell ref="T13:T14"/>
    <mergeCell ref="U13:U14"/>
    <mergeCell ref="V13:V14"/>
    <mergeCell ref="A15:A16"/>
    <mergeCell ref="C15:C16"/>
    <mergeCell ref="D15:D16"/>
    <mergeCell ref="E15:E16"/>
    <mergeCell ref="F15:F16"/>
    <mergeCell ref="G15:G16"/>
    <mergeCell ref="H13:H14"/>
    <mergeCell ref="I13:I14"/>
    <mergeCell ref="J13:J14"/>
    <mergeCell ref="K13:K14"/>
    <mergeCell ref="L13:L14"/>
    <mergeCell ref="R13:R14"/>
    <mergeCell ref="S15:S16"/>
    <mergeCell ref="T15:T16"/>
    <mergeCell ref="U15:U16"/>
    <mergeCell ref="V15:V16"/>
    <mergeCell ref="H15:H16"/>
    <mergeCell ref="I15:I16"/>
    <mergeCell ref="J15:J16"/>
    <mergeCell ref="K15:K16"/>
    <mergeCell ref="L15:L16"/>
    <mergeCell ref="R15:R16"/>
  </mergeCells>
  <printOptions horizontalCentered="1"/>
  <pageMargins left="0.19685039370078741" right="0" top="0.82677165354330717" bottom="0" header="0.31496062992125984" footer="0.31496062992125984"/>
  <pageSetup paperSize="9" scale="6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rgb="FFFFC000"/>
  </sheetPr>
  <dimension ref="A1:AO39"/>
  <sheetViews>
    <sheetView zoomScale="70" zoomScaleNormal="70" workbookViewId="0">
      <selection activeCell="Z45" sqref="Z45"/>
    </sheetView>
  </sheetViews>
  <sheetFormatPr defaultColWidth="9.125" defaultRowHeight="16.5"/>
  <cols>
    <col min="1" max="1" width="26.25" style="2" customWidth="1"/>
    <col min="2" max="2" width="27.375" style="2" customWidth="1"/>
    <col min="3" max="3" width="21.25" style="2" customWidth="1"/>
    <col min="4" max="5" width="8.5" style="2" hidden="1" customWidth="1"/>
    <col min="6" max="6" width="21" style="2" customWidth="1"/>
    <col min="7" max="7" width="18.75" style="2" customWidth="1"/>
    <col min="8" max="8" width="13.375" style="2" customWidth="1"/>
    <col min="9" max="13" width="9.125" style="2"/>
    <col min="14" max="14" width="6.25" style="2" customWidth="1"/>
    <col min="15" max="15" width="22.125" style="2" customWidth="1"/>
    <col min="16" max="16" width="11.625" style="2" customWidth="1"/>
    <col min="17" max="17" width="3.375" style="2" hidden="1" customWidth="1"/>
    <col min="18" max="18" width="7.375" style="2" hidden="1" customWidth="1"/>
    <col min="19" max="19" width="11.25" style="2" customWidth="1"/>
    <col min="20" max="20" width="11" style="2" bestFit="1" customWidth="1"/>
    <col min="21" max="21" width="19.125" style="454" customWidth="1"/>
    <col min="22" max="22" width="8.125" style="2" customWidth="1"/>
    <col min="23" max="24" width="9.375" style="2" hidden="1" customWidth="1"/>
    <col min="25" max="25" width="9.375" style="2" customWidth="1"/>
    <col min="26" max="26" width="8.125" style="2" customWidth="1"/>
    <col min="27" max="27" width="8.25" style="2" customWidth="1"/>
    <col min="28" max="29" width="9.375" style="2" hidden="1" customWidth="1"/>
    <col min="30" max="30" width="9.375" style="2" customWidth="1"/>
    <col min="31" max="31" width="8.125" style="2" customWidth="1"/>
    <col min="32" max="32" width="7.75" style="2" customWidth="1"/>
    <col min="33" max="34" width="9.375" style="2" hidden="1" customWidth="1"/>
    <col min="35" max="35" width="9.375" style="2" customWidth="1"/>
    <col min="36" max="36" width="8.25" style="2" customWidth="1"/>
    <col min="37" max="37" width="8.125" style="2" customWidth="1"/>
    <col min="38" max="39" width="9.375" style="2" hidden="1" customWidth="1"/>
    <col min="40" max="40" width="9.875" style="2" bestFit="1" customWidth="1"/>
    <col min="41" max="41" width="9.125" style="2" bestFit="1" customWidth="1"/>
    <col min="42" max="16384" width="9.125" style="2"/>
  </cols>
  <sheetData>
    <row r="1" spans="1:41" ht="35.25" customHeight="1">
      <c r="A1" s="401"/>
      <c r="B1" s="401"/>
      <c r="C1" s="401"/>
      <c r="D1" s="401"/>
      <c r="E1" s="401"/>
      <c r="F1" s="401"/>
      <c r="G1" s="401"/>
      <c r="H1" s="431"/>
      <c r="I1" s="431"/>
      <c r="J1" s="431"/>
      <c r="K1" s="431"/>
      <c r="L1" s="431"/>
      <c r="M1" s="431"/>
      <c r="N1" s="431"/>
      <c r="O1" s="431"/>
      <c r="P1" s="431"/>
      <c r="Q1" s="431"/>
      <c r="R1" s="431"/>
      <c r="S1" s="431"/>
      <c r="T1" s="431"/>
      <c r="U1" s="453"/>
      <c r="V1" s="443"/>
      <c r="W1" s="443"/>
      <c r="X1" s="443"/>
      <c r="Y1" s="443"/>
      <c r="Z1" s="443"/>
      <c r="AA1" s="443"/>
      <c r="AB1" s="443"/>
      <c r="AC1" s="443"/>
      <c r="AD1" s="443"/>
      <c r="AE1" s="443"/>
      <c r="AF1" s="443"/>
      <c r="AG1" s="443"/>
      <c r="AH1" s="443"/>
      <c r="AI1" s="443"/>
      <c r="AJ1" s="443"/>
      <c r="AK1" s="443"/>
      <c r="AL1" s="443"/>
      <c r="AM1" s="443"/>
      <c r="AN1" s="443"/>
      <c r="AO1" s="443"/>
    </row>
    <row r="2" spans="1:41" ht="35.25" customHeight="1">
      <c r="A2" s="401"/>
      <c r="B2" s="401"/>
      <c r="C2" s="401"/>
      <c r="D2" s="401"/>
      <c r="E2" s="401"/>
      <c r="F2" s="401"/>
      <c r="G2" s="401"/>
      <c r="H2" s="431"/>
      <c r="I2" s="431"/>
      <c r="J2" s="431"/>
      <c r="K2" s="431"/>
      <c r="L2" s="431"/>
      <c r="M2" s="431"/>
      <c r="N2" s="431"/>
      <c r="O2" s="431"/>
      <c r="P2" s="431"/>
      <c r="Q2" s="431"/>
      <c r="R2" s="431"/>
      <c r="S2" s="431"/>
      <c r="T2" s="431"/>
      <c r="U2" s="453"/>
      <c r="V2" s="443"/>
      <c r="W2" s="443"/>
      <c r="X2" s="443"/>
      <c r="Y2" s="443"/>
      <c r="Z2" s="443"/>
      <c r="AA2" s="443"/>
      <c r="AB2" s="443"/>
      <c r="AC2" s="443"/>
      <c r="AD2" s="443"/>
      <c r="AE2" s="443"/>
      <c r="AF2" s="443"/>
      <c r="AG2" s="443"/>
      <c r="AH2" s="443"/>
      <c r="AI2" s="443"/>
      <c r="AJ2" s="443"/>
      <c r="AK2" s="443"/>
      <c r="AL2" s="443"/>
      <c r="AM2" s="443"/>
      <c r="AN2" s="443"/>
      <c r="AO2" s="443"/>
    </row>
    <row r="3" spans="1:41" ht="35.25" customHeight="1">
      <c r="A3" s="411" t="s">
        <v>529</v>
      </c>
      <c r="B3" s="401"/>
      <c r="C3" s="401"/>
      <c r="D3" s="401"/>
      <c r="E3" s="401"/>
      <c r="F3" s="401"/>
      <c r="G3" s="401"/>
      <c r="H3" s="433" t="str">
        <f>A3</f>
        <v>A1-2017 : 1.03.2017</v>
      </c>
      <c r="I3" s="431"/>
      <c r="J3" s="431"/>
      <c r="K3" s="431"/>
      <c r="L3" s="431"/>
      <c r="M3" s="431"/>
      <c r="N3" s="431"/>
      <c r="O3" s="431"/>
      <c r="P3" s="431"/>
      <c r="Q3" s="431"/>
      <c r="R3" s="431"/>
      <c r="S3" s="431"/>
      <c r="T3" s="431"/>
      <c r="U3" s="411" t="str">
        <f>A3</f>
        <v>A1-2017 : 1.03.2017</v>
      </c>
      <c r="V3" s="443"/>
      <c r="W3" s="443"/>
      <c r="X3" s="443"/>
      <c r="Y3" s="443"/>
      <c r="Z3" s="443"/>
      <c r="AA3" s="443"/>
      <c r="AB3" s="443"/>
      <c r="AC3" s="443"/>
      <c r="AD3" s="443"/>
      <c r="AE3" s="443"/>
      <c r="AF3" s="443"/>
      <c r="AG3" s="443"/>
      <c r="AH3" s="443"/>
      <c r="AI3" s="443"/>
      <c r="AJ3" s="443"/>
      <c r="AK3" s="443"/>
      <c r="AL3" s="443"/>
      <c r="AM3" s="443"/>
      <c r="AN3" s="443"/>
      <c r="AO3" s="443"/>
    </row>
    <row r="4" spans="1:41" ht="19.5" customHeight="1">
      <c r="A4" s="411"/>
      <c r="B4" s="401"/>
      <c r="C4" s="401"/>
      <c r="D4" s="401"/>
      <c r="E4" s="401"/>
      <c r="F4" s="401"/>
      <c r="G4" s="401"/>
      <c r="H4" s="433"/>
      <c r="I4" s="431"/>
      <c r="J4" s="431"/>
      <c r="K4" s="431"/>
      <c r="L4" s="431"/>
      <c r="M4" s="431"/>
      <c r="N4" s="431"/>
      <c r="O4" s="431"/>
      <c r="P4" s="431"/>
      <c r="Q4" s="431"/>
      <c r="R4" s="431"/>
      <c r="S4" s="431"/>
      <c r="T4" s="431"/>
      <c r="U4" s="453"/>
      <c r="V4" s="443"/>
      <c r="W4" s="443"/>
      <c r="X4" s="443"/>
      <c r="Y4" s="443"/>
      <c r="Z4" s="443"/>
      <c r="AA4" s="443"/>
      <c r="AB4" s="443"/>
      <c r="AC4" s="443"/>
      <c r="AD4" s="443"/>
      <c r="AE4" s="443"/>
      <c r="AF4" s="443"/>
      <c r="AG4" s="443"/>
      <c r="AH4" s="443"/>
      <c r="AI4" s="443"/>
      <c r="AJ4" s="443"/>
      <c r="AK4" s="443"/>
      <c r="AL4" s="443"/>
      <c r="AM4" s="443"/>
      <c r="AN4" s="443"/>
      <c r="AO4" s="443"/>
    </row>
    <row r="5" spans="1:41" ht="42" customHeight="1">
      <c r="A5" s="401"/>
      <c r="B5" s="401"/>
      <c r="C5" s="401"/>
      <c r="D5" s="401"/>
      <c r="E5" s="401"/>
      <c r="F5" s="401"/>
      <c r="G5" s="401"/>
      <c r="H5" s="431"/>
      <c r="I5" s="431"/>
      <c r="J5" s="431"/>
      <c r="K5" s="431"/>
      <c r="L5" s="431"/>
      <c r="M5" s="431"/>
      <c r="N5" s="431"/>
      <c r="O5" s="431"/>
      <c r="P5" s="431"/>
      <c r="Q5" s="431"/>
      <c r="R5" s="431"/>
      <c r="S5" s="431"/>
      <c r="T5" s="431"/>
      <c r="U5" s="1155" t="s">
        <v>4</v>
      </c>
      <c r="V5" s="1148" t="s">
        <v>12</v>
      </c>
      <c r="W5" s="1148"/>
      <c r="X5" s="1148"/>
      <c r="Y5" s="1148"/>
      <c r="Z5" s="1149"/>
      <c r="AA5" s="1150" t="s">
        <v>13</v>
      </c>
      <c r="AB5" s="1150"/>
      <c r="AC5" s="1150"/>
      <c r="AD5" s="1150"/>
      <c r="AE5" s="1150"/>
      <c r="AF5" s="1150" t="s">
        <v>14</v>
      </c>
      <c r="AG5" s="1150"/>
      <c r="AH5" s="1150"/>
      <c r="AI5" s="1150"/>
      <c r="AJ5" s="1150"/>
      <c r="AK5" s="1151" t="s">
        <v>15</v>
      </c>
      <c r="AL5" s="1151"/>
      <c r="AM5" s="1151"/>
      <c r="AN5" s="1151"/>
      <c r="AO5" s="1151"/>
    </row>
    <row r="6" spans="1:41" ht="42" customHeight="1">
      <c r="A6" s="401"/>
      <c r="B6" s="401"/>
      <c r="C6" s="401"/>
      <c r="D6" s="401"/>
      <c r="E6" s="401"/>
      <c r="F6" s="401"/>
      <c r="G6" s="40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1156"/>
      <c r="V6" s="455" t="s">
        <v>0</v>
      </c>
      <c r="W6" s="455"/>
      <c r="X6" s="455"/>
      <c r="Y6" s="455" t="s">
        <v>28</v>
      </c>
      <c r="Z6" s="456" t="s">
        <v>29</v>
      </c>
      <c r="AA6" s="457" t="s">
        <v>0</v>
      </c>
      <c r="AB6" s="457"/>
      <c r="AC6" s="457"/>
      <c r="AD6" s="457" t="s">
        <v>28</v>
      </c>
      <c r="AE6" s="458" t="s">
        <v>29</v>
      </c>
      <c r="AF6" s="457" t="s">
        <v>0</v>
      </c>
      <c r="AG6" s="457"/>
      <c r="AH6" s="457"/>
      <c r="AI6" s="457" t="s">
        <v>28</v>
      </c>
      <c r="AJ6" s="458" t="s">
        <v>29</v>
      </c>
      <c r="AK6" s="459" t="s">
        <v>0</v>
      </c>
      <c r="AL6" s="459"/>
      <c r="AM6" s="459"/>
      <c r="AN6" s="459" t="s">
        <v>28</v>
      </c>
      <c r="AO6" s="460" t="s">
        <v>29</v>
      </c>
    </row>
    <row r="7" spans="1:41" s="1" customFormat="1" ht="42" customHeight="1">
      <c r="A7" s="402"/>
      <c r="B7" s="403"/>
      <c r="C7" s="403"/>
      <c r="D7" s="403"/>
      <c r="E7" s="403"/>
      <c r="F7" s="403"/>
      <c r="G7" s="404"/>
      <c r="H7" s="432"/>
      <c r="I7" s="434"/>
      <c r="J7" s="432"/>
      <c r="K7" s="432"/>
      <c r="L7" s="432"/>
      <c r="M7" s="432"/>
      <c r="N7" s="435"/>
      <c r="O7" s="1143" t="s">
        <v>466</v>
      </c>
      <c r="P7" s="1145"/>
      <c r="Q7" s="1146"/>
      <c r="R7" s="1146"/>
      <c r="S7" s="1146"/>
      <c r="T7" s="1147"/>
      <c r="U7" s="484" t="s">
        <v>16</v>
      </c>
      <c r="V7" s="461">
        <v>3164</v>
      </c>
      <c r="W7" s="462">
        <f t="shared" ref="W7:W16" si="0">ROUNDUP((V7*0.4%)+0,0)</f>
        <v>13</v>
      </c>
      <c r="X7" s="462">
        <f t="shared" ref="X7:X16" si="1">(V7+W7)*7%</f>
        <v>222.39000000000001</v>
      </c>
      <c r="Y7" s="463">
        <f t="shared" ref="Y7:Y16" si="2">SUM(V7:X7)</f>
        <v>3399.39</v>
      </c>
      <c r="Z7" s="472">
        <v>3400</v>
      </c>
      <c r="AA7" s="464">
        <v>5304</v>
      </c>
      <c r="AB7" s="465">
        <f t="shared" ref="AB7:AB16" si="3">ROUNDUP((AA7*0.4%)+0,0)</f>
        <v>22</v>
      </c>
      <c r="AC7" s="465">
        <f t="shared" ref="AC7:AC16" si="4">(AA7+AB7)*7%</f>
        <v>372.82000000000005</v>
      </c>
      <c r="AD7" s="466">
        <f t="shared" ref="AD7:AD16" si="5">SUM(AA7:AC7)</f>
        <v>5698.82</v>
      </c>
      <c r="AE7" s="474">
        <v>5700</v>
      </c>
      <c r="AF7" s="464">
        <v>3909</v>
      </c>
      <c r="AG7" s="465">
        <f t="shared" ref="AG7:AG14" si="6">ROUNDUP((AF7*0.4%)+0,0)</f>
        <v>16</v>
      </c>
      <c r="AH7" s="465">
        <f t="shared" ref="AH7:AH14" si="7">(AF7+AG7)*7%</f>
        <v>274.75</v>
      </c>
      <c r="AI7" s="466">
        <f t="shared" ref="AI7:AI14" si="8">SUM(AF7:AH7)</f>
        <v>4199.75</v>
      </c>
      <c r="AJ7" s="474">
        <v>4200</v>
      </c>
      <c r="AK7" s="467">
        <v>7446</v>
      </c>
      <c r="AL7" s="468">
        <f t="shared" ref="AL7:AL16" si="9">ROUNDUP((AK7*0.4%)+0,0)</f>
        <v>30</v>
      </c>
      <c r="AM7" s="468">
        <f t="shared" ref="AM7:AM16" si="10">(AK7+AL7)*7%</f>
        <v>523.32000000000005</v>
      </c>
      <c r="AN7" s="485">
        <f t="shared" ref="AN7:AN16" si="11">SUM(AK7:AM7)</f>
        <v>7999.32</v>
      </c>
      <c r="AO7" s="475">
        <v>8000</v>
      </c>
    </row>
    <row r="8" spans="1:41" s="1" customFormat="1" ht="42" customHeight="1">
      <c r="A8" s="405"/>
      <c r="B8" s="406"/>
      <c r="C8" s="406"/>
      <c r="D8" s="406"/>
      <c r="E8" s="406"/>
      <c r="F8" s="406"/>
      <c r="G8" s="406"/>
      <c r="H8" s="436"/>
      <c r="I8" s="437"/>
      <c r="J8" s="432"/>
      <c r="K8" s="432"/>
      <c r="L8" s="432"/>
      <c r="M8" s="432"/>
      <c r="N8" s="432"/>
      <c r="O8" s="1144"/>
      <c r="P8" s="444" t="s">
        <v>0</v>
      </c>
      <c r="Q8" s="444"/>
      <c r="R8" s="444"/>
      <c r="S8" s="444" t="s">
        <v>28</v>
      </c>
      <c r="T8" s="445" t="s">
        <v>29</v>
      </c>
      <c r="U8" s="484" t="s">
        <v>17</v>
      </c>
      <c r="V8" s="469">
        <v>3350</v>
      </c>
      <c r="W8" s="470">
        <f t="shared" si="0"/>
        <v>14</v>
      </c>
      <c r="X8" s="470">
        <f t="shared" si="1"/>
        <v>235.48000000000002</v>
      </c>
      <c r="Y8" s="471">
        <f t="shared" si="2"/>
        <v>3599.48</v>
      </c>
      <c r="Z8" s="473">
        <v>3600</v>
      </c>
      <c r="AA8" s="469">
        <v>5492</v>
      </c>
      <c r="AB8" s="470">
        <f t="shared" si="3"/>
        <v>22</v>
      </c>
      <c r="AC8" s="470">
        <f t="shared" si="4"/>
        <v>385.98</v>
      </c>
      <c r="AD8" s="471">
        <f t="shared" si="5"/>
        <v>5899.98</v>
      </c>
      <c r="AE8" s="473">
        <v>5900</v>
      </c>
      <c r="AF8" s="469">
        <v>4095</v>
      </c>
      <c r="AG8" s="470">
        <f t="shared" si="6"/>
        <v>17</v>
      </c>
      <c r="AH8" s="470">
        <f t="shared" si="7"/>
        <v>287.84000000000003</v>
      </c>
      <c r="AI8" s="471">
        <f t="shared" si="8"/>
        <v>4399.84</v>
      </c>
      <c r="AJ8" s="473">
        <v>4400</v>
      </c>
      <c r="AK8" s="469">
        <v>7818</v>
      </c>
      <c r="AL8" s="470">
        <f t="shared" si="9"/>
        <v>32</v>
      </c>
      <c r="AM8" s="470">
        <f t="shared" si="10"/>
        <v>549.5</v>
      </c>
      <c r="AN8" s="486">
        <f t="shared" si="11"/>
        <v>8399.5</v>
      </c>
      <c r="AO8" s="473">
        <v>8400</v>
      </c>
    </row>
    <row r="9" spans="1:41" s="1" customFormat="1" ht="42" customHeight="1">
      <c r="A9" s="405"/>
      <c r="B9" s="406"/>
      <c r="C9" s="406"/>
      <c r="D9" s="406"/>
      <c r="E9" s="406"/>
      <c r="F9" s="406"/>
      <c r="G9" s="406"/>
      <c r="H9" s="436"/>
      <c r="I9" s="437"/>
      <c r="J9" s="432"/>
      <c r="K9" s="432"/>
      <c r="L9" s="432"/>
      <c r="M9" s="432"/>
      <c r="N9" s="432"/>
      <c r="O9" s="446" t="s">
        <v>26</v>
      </c>
      <c r="P9" s="447">
        <v>1861</v>
      </c>
      <c r="Q9" s="448">
        <f t="shared" ref="Q9:Q10" si="12">ROUNDUP((P9*0.4%)+0,0)</f>
        <v>8</v>
      </c>
      <c r="R9" s="449">
        <f t="shared" ref="R9:R10" si="13">(P9+Q9)*7%</f>
        <v>130.83000000000001</v>
      </c>
      <c r="S9" s="450">
        <f t="shared" ref="S9:S10" si="14">SUM(P9:R9)</f>
        <v>1999.83</v>
      </c>
      <c r="T9" s="451">
        <v>2000</v>
      </c>
      <c r="U9" s="484" t="s">
        <v>18</v>
      </c>
      <c r="V9" s="461">
        <v>3536</v>
      </c>
      <c r="W9" s="462">
        <f t="shared" si="0"/>
        <v>15</v>
      </c>
      <c r="X9" s="462">
        <f t="shared" si="1"/>
        <v>248.57000000000002</v>
      </c>
      <c r="Y9" s="463">
        <f t="shared" si="2"/>
        <v>3799.57</v>
      </c>
      <c r="Z9" s="472">
        <v>3800</v>
      </c>
      <c r="AA9" s="464">
        <v>5677</v>
      </c>
      <c r="AB9" s="465">
        <f t="shared" si="3"/>
        <v>23</v>
      </c>
      <c r="AC9" s="465">
        <f t="shared" si="4"/>
        <v>399.00000000000006</v>
      </c>
      <c r="AD9" s="466">
        <f t="shared" si="5"/>
        <v>6099</v>
      </c>
      <c r="AE9" s="474">
        <v>6100</v>
      </c>
      <c r="AF9" s="464">
        <v>4281</v>
      </c>
      <c r="AG9" s="465">
        <f t="shared" si="6"/>
        <v>18</v>
      </c>
      <c r="AH9" s="465">
        <f t="shared" si="7"/>
        <v>300.93</v>
      </c>
      <c r="AI9" s="466">
        <f t="shared" si="8"/>
        <v>4599.93</v>
      </c>
      <c r="AJ9" s="474">
        <v>4600</v>
      </c>
      <c r="AK9" s="467">
        <v>8097</v>
      </c>
      <c r="AL9" s="468">
        <f t="shared" si="9"/>
        <v>33</v>
      </c>
      <c r="AM9" s="468">
        <f t="shared" si="10"/>
        <v>569.1</v>
      </c>
      <c r="AN9" s="485">
        <f t="shared" si="11"/>
        <v>8699.1</v>
      </c>
      <c r="AO9" s="475">
        <v>8700</v>
      </c>
    </row>
    <row r="10" spans="1:41" ht="42" customHeight="1">
      <c r="A10" s="483" t="s">
        <v>462</v>
      </c>
      <c r="B10" s="408" t="s">
        <v>457</v>
      </c>
      <c r="C10" s="407"/>
      <c r="D10" s="407"/>
      <c r="E10" s="407"/>
      <c r="F10" s="407"/>
      <c r="G10" s="407"/>
      <c r="H10" s="438"/>
      <c r="I10" s="431"/>
      <c r="J10" s="431"/>
      <c r="K10" s="431"/>
      <c r="L10" s="431"/>
      <c r="M10" s="431"/>
      <c r="N10" s="431"/>
      <c r="O10" s="446" t="s">
        <v>27</v>
      </c>
      <c r="P10" s="447">
        <v>2326</v>
      </c>
      <c r="Q10" s="448">
        <f t="shared" si="12"/>
        <v>10</v>
      </c>
      <c r="R10" s="449">
        <f t="shared" si="13"/>
        <v>163.52000000000001</v>
      </c>
      <c r="S10" s="450">
        <f t="shared" si="14"/>
        <v>2499.52</v>
      </c>
      <c r="T10" s="451">
        <v>2500</v>
      </c>
      <c r="U10" s="484" t="s">
        <v>19</v>
      </c>
      <c r="V10" s="469">
        <v>3723</v>
      </c>
      <c r="W10" s="470">
        <f t="shared" si="0"/>
        <v>15</v>
      </c>
      <c r="X10" s="470">
        <f t="shared" si="1"/>
        <v>261.66000000000003</v>
      </c>
      <c r="Y10" s="471">
        <f t="shared" si="2"/>
        <v>3999.66</v>
      </c>
      <c r="Z10" s="473">
        <v>4000</v>
      </c>
      <c r="AA10" s="469">
        <v>5863</v>
      </c>
      <c r="AB10" s="470">
        <f t="shared" si="3"/>
        <v>24</v>
      </c>
      <c r="AC10" s="470">
        <f t="shared" si="4"/>
        <v>412.09000000000003</v>
      </c>
      <c r="AD10" s="471">
        <f t="shared" si="5"/>
        <v>6299.09</v>
      </c>
      <c r="AE10" s="473">
        <v>6300</v>
      </c>
      <c r="AF10" s="469">
        <v>4468</v>
      </c>
      <c r="AG10" s="470">
        <f t="shared" si="6"/>
        <v>18</v>
      </c>
      <c r="AH10" s="470">
        <f t="shared" si="7"/>
        <v>314.02000000000004</v>
      </c>
      <c r="AI10" s="471">
        <f t="shared" si="8"/>
        <v>4800.0200000000004</v>
      </c>
      <c r="AJ10" s="473">
        <v>4800</v>
      </c>
      <c r="AK10" s="469">
        <v>8377</v>
      </c>
      <c r="AL10" s="470">
        <f t="shared" si="9"/>
        <v>34</v>
      </c>
      <c r="AM10" s="470">
        <f t="shared" si="10"/>
        <v>588.7700000000001</v>
      </c>
      <c r="AN10" s="486">
        <f t="shared" si="11"/>
        <v>8999.77</v>
      </c>
      <c r="AO10" s="473">
        <v>9000</v>
      </c>
    </row>
    <row r="11" spans="1:41" ht="42" customHeight="1">
      <c r="A11" s="401"/>
      <c r="B11" s="408" t="s">
        <v>458</v>
      </c>
      <c r="C11" s="407"/>
      <c r="D11" s="407"/>
      <c r="E11" s="407"/>
      <c r="F11" s="407"/>
      <c r="G11" s="407"/>
      <c r="H11" s="438"/>
      <c r="I11" s="431"/>
      <c r="J11" s="431"/>
      <c r="K11" s="431"/>
      <c r="L11" s="431"/>
      <c r="M11" s="431"/>
      <c r="N11" s="431"/>
      <c r="O11" s="452"/>
      <c r="P11" s="452"/>
      <c r="Q11" s="452"/>
      <c r="R11" s="452"/>
      <c r="S11" s="452"/>
      <c r="T11" s="452"/>
      <c r="U11" s="484" t="s">
        <v>20</v>
      </c>
      <c r="V11" s="461">
        <v>3909</v>
      </c>
      <c r="W11" s="462">
        <f t="shared" si="0"/>
        <v>16</v>
      </c>
      <c r="X11" s="462">
        <f t="shared" si="1"/>
        <v>274.75</v>
      </c>
      <c r="Y11" s="463">
        <f t="shared" si="2"/>
        <v>4199.75</v>
      </c>
      <c r="Z11" s="472">
        <v>4200</v>
      </c>
      <c r="AA11" s="464">
        <v>6049</v>
      </c>
      <c r="AB11" s="465">
        <f t="shared" si="3"/>
        <v>25</v>
      </c>
      <c r="AC11" s="465">
        <f t="shared" si="4"/>
        <v>425.18000000000006</v>
      </c>
      <c r="AD11" s="466">
        <f t="shared" si="5"/>
        <v>6499.18</v>
      </c>
      <c r="AE11" s="474">
        <v>6500</v>
      </c>
      <c r="AF11" s="464">
        <v>4653</v>
      </c>
      <c r="AG11" s="465">
        <f t="shared" si="6"/>
        <v>19</v>
      </c>
      <c r="AH11" s="465">
        <f t="shared" si="7"/>
        <v>327.04000000000002</v>
      </c>
      <c r="AI11" s="466">
        <f t="shared" si="8"/>
        <v>4999.04</v>
      </c>
      <c r="AJ11" s="474">
        <v>5000</v>
      </c>
      <c r="AK11" s="467">
        <v>8656</v>
      </c>
      <c r="AL11" s="468">
        <f t="shared" si="9"/>
        <v>35</v>
      </c>
      <c r="AM11" s="468">
        <f t="shared" si="10"/>
        <v>608.37</v>
      </c>
      <c r="AN11" s="485">
        <f t="shared" si="11"/>
        <v>9299.3700000000008</v>
      </c>
      <c r="AO11" s="475">
        <v>9300</v>
      </c>
    </row>
    <row r="12" spans="1:41" ht="39.75" customHeight="1">
      <c r="A12" s="401"/>
      <c r="B12" s="407"/>
      <c r="C12" s="407"/>
      <c r="D12" s="407"/>
      <c r="E12" s="407"/>
      <c r="F12" s="407"/>
      <c r="G12" s="407"/>
      <c r="H12" s="438"/>
      <c r="I12" s="431"/>
      <c r="J12" s="431"/>
      <c r="K12" s="431"/>
      <c r="L12" s="431"/>
      <c r="M12" s="431"/>
      <c r="N12" s="431"/>
      <c r="O12" s="452"/>
      <c r="P12" s="452"/>
      <c r="Q12" s="452"/>
      <c r="R12" s="452"/>
      <c r="S12" s="452"/>
      <c r="T12" s="452"/>
      <c r="U12" s="484" t="s">
        <v>21</v>
      </c>
      <c r="V12" s="469">
        <v>4095</v>
      </c>
      <c r="W12" s="470">
        <f t="shared" si="0"/>
        <v>17</v>
      </c>
      <c r="X12" s="470">
        <f t="shared" si="1"/>
        <v>287.84000000000003</v>
      </c>
      <c r="Y12" s="471">
        <f t="shared" si="2"/>
        <v>4399.84</v>
      </c>
      <c r="Z12" s="473">
        <v>4400</v>
      </c>
      <c r="AA12" s="469">
        <v>6236</v>
      </c>
      <c r="AB12" s="470">
        <f t="shared" si="3"/>
        <v>25</v>
      </c>
      <c r="AC12" s="470">
        <f t="shared" si="4"/>
        <v>438.27000000000004</v>
      </c>
      <c r="AD12" s="471">
        <f t="shared" si="5"/>
        <v>6699.27</v>
      </c>
      <c r="AE12" s="473">
        <v>6700</v>
      </c>
      <c r="AF12" s="469">
        <v>4839</v>
      </c>
      <c r="AG12" s="470">
        <f t="shared" si="6"/>
        <v>20</v>
      </c>
      <c r="AH12" s="470">
        <f t="shared" si="7"/>
        <v>340.13000000000005</v>
      </c>
      <c r="AI12" s="471">
        <f t="shared" si="8"/>
        <v>5199.13</v>
      </c>
      <c r="AJ12" s="473">
        <v>5200</v>
      </c>
      <c r="AK12" s="469">
        <v>8936</v>
      </c>
      <c r="AL12" s="470">
        <f t="shared" si="9"/>
        <v>36</v>
      </c>
      <c r="AM12" s="470">
        <f t="shared" si="10"/>
        <v>628.04000000000008</v>
      </c>
      <c r="AN12" s="486">
        <f t="shared" si="11"/>
        <v>9600.0400000000009</v>
      </c>
      <c r="AO12" s="473">
        <v>9600</v>
      </c>
    </row>
    <row r="13" spans="1:41" ht="42" customHeight="1">
      <c r="A13" s="427" t="s">
        <v>464</v>
      </c>
      <c r="B13" s="426" t="s">
        <v>237</v>
      </c>
      <c r="C13" s="426" t="s">
        <v>241</v>
      </c>
      <c r="D13" s="426"/>
      <c r="E13" s="426"/>
      <c r="F13" s="426" t="s">
        <v>242</v>
      </c>
      <c r="G13" s="426" t="s">
        <v>238</v>
      </c>
      <c r="H13" s="438"/>
      <c r="I13" s="431"/>
      <c r="J13" s="431"/>
      <c r="K13" s="431"/>
      <c r="L13" s="431"/>
      <c r="M13" s="431"/>
      <c r="N13" s="431"/>
      <c r="O13" s="452"/>
      <c r="P13" s="452"/>
      <c r="Q13" s="452"/>
      <c r="R13" s="452"/>
      <c r="S13" s="452"/>
      <c r="T13" s="452"/>
      <c r="U13" s="484" t="s">
        <v>22</v>
      </c>
      <c r="V13" s="461">
        <v>4281</v>
      </c>
      <c r="W13" s="462">
        <f t="shared" si="0"/>
        <v>18</v>
      </c>
      <c r="X13" s="462">
        <f t="shared" si="1"/>
        <v>300.93</v>
      </c>
      <c r="Y13" s="463">
        <f t="shared" si="2"/>
        <v>4599.93</v>
      </c>
      <c r="Z13" s="472">
        <v>4600</v>
      </c>
      <c r="AA13" s="464">
        <v>6513</v>
      </c>
      <c r="AB13" s="465">
        <f t="shared" si="3"/>
        <v>27</v>
      </c>
      <c r="AC13" s="465">
        <f t="shared" si="4"/>
        <v>457.80000000000007</v>
      </c>
      <c r="AD13" s="466">
        <f t="shared" si="5"/>
        <v>6997.8</v>
      </c>
      <c r="AE13" s="474">
        <v>7000</v>
      </c>
      <c r="AF13" s="464">
        <v>5025</v>
      </c>
      <c r="AG13" s="465">
        <f t="shared" si="6"/>
        <v>21</v>
      </c>
      <c r="AH13" s="465">
        <f t="shared" si="7"/>
        <v>353.22</v>
      </c>
      <c r="AI13" s="466">
        <f t="shared" si="8"/>
        <v>5399.22</v>
      </c>
      <c r="AJ13" s="474">
        <v>5400</v>
      </c>
      <c r="AK13" s="467">
        <v>9307</v>
      </c>
      <c r="AL13" s="468">
        <f t="shared" si="9"/>
        <v>38</v>
      </c>
      <c r="AM13" s="468">
        <f t="shared" si="10"/>
        <v>654.15000000000009</v>
      </c>
      <c r="AN13" s="485">
        <f t="shared" si="11"/>
        <v>9999.15</v>
      </c>
      <c r="AO13" s="475">
        <v>10000</v>
      </c>
    </row>
    <row r="14" spans="1:41" ht="42" customHeight="1">
      <c r="A14" s="409" t="s">
        <v>26</v>
      </c>
      <c r="B14" s="1140" t="s">
        <v>452</v>
      </c>
      <c r="C14" s="114">
        <v>2419</v>
      </c>
      <c r="D14" s="115">
        <f t="shared" ref="D14:D15" si="15">ROUNDUP((C14*0.4%)+0,0)</f>
        <v>10</v>
      </c>
      <c r="E14" s="116">
        <f t="shared" ref="E14:E15" si="16">(C14+D14)*7%</f>
        <v>170.03000000000003</v>
      </c>
      <c r="F14" s="117">
        <f t="shared" ref="F14:F15" si="17">SUM(C14:E14)</f>
        <v>2599.0300000000002</v>
      </c>
      <c r="G14" s="118">
        <v>2600</v>
      </c>
      <c r="H14" s="438"/>
      <c r="I14" s="431"/>
      <c r="J14" s="431"/>
      <c r="K14" s="431"/>
      <c r="L14" s="431"/>
      <c r="M14" s="431"/>
      <c r="N14" s="431"/>
      <c r="O14" s="452"/>
      <c r="P14" s="452"/>
      <c r="Q14" s="452"/>
      <c r="R14" s="452"/>
      <c r="S14" s="452"/>
      <c r="T14" s="452"/>
      <c r="U14" s="484" t="s">
        <v>23</v>
      </c>
      <c r="V14" s="469">
        <v>4468</v>
      </c>
      <c r="W14" s="470">
        <f t="shared" si="0"/>
        <v>18</v>
      </c>
      <c r="X14" s="470">
        <f t="shared" si="1"/>
        <v>314.02000000000004</v>
      </c>
      <c r="Y14" s="471">
        <f t="shared" si="2"/>
        <v>4800.0200000000004</v>
      </c>
      <c r="Z14" s="473">
        <v>4800</v>
      </c>
      <c r="AA14" s="469">
        <v>6702</v>
      </c>
      <c r="AB14" s="470">
        <f t="shared" si="3"/>
        <v>27</v>
      </c>
      <c r="AC14" s="470">
        <f t="shared" si="4"/>
        <v>471.03000000000003</v>
      </c>
      <c r="AD14" s="471">
        <f t="shared" si="5"/>
        <v>7200.03</v>
      </c>
      <c r="AE14" s="473">
        <v>7200</v>
      </c>
      <c r="AF14" s="469">
        <v>5212</v>
      </c>
      <c r="AG14" s="470">
        <f t="shared" si="6"/>
        <v>21</v>
      </c>
      <c r="AH14" s="470">
        <f t="shared" si="7"/>
        <v>366.31000000000006</v>
      </c>
      <c r="AI14" s="471">
        <f t="shared" si="8"/>
        <v>5599.31</v>
      </c>
      <c r="AJ14" s="473">
        <v>5600</v>
      </c>
      <c r="AK14" s="469">
        <v>9587</v>
      </c>
      <c r="AL14" s="470">
        <f t="shared" si="9"/>
        <v>39</v>
      </c>
      <c r="AM14" s="470">
        <f t="shared" si="10"/>
        <v>673.82</v>
      </c>
      <c r="AN14" s="486">
        <f t="shared" si="11"/>
        <v>10299.82</v>
      </c>
      <c r="AO14" s="473">
        <v>10300</v>
      </c>
    </row>
    <row r="15" spans="1:41" ht="42" customHeight="1">
      <c r="A15" s="410" t="s">
        <v>27</v>
      </c>
      <c r="B15" s="1140"/>
      <c r="C15" s="119">
        <v>2791</v>
      </c>
      <c r="D15" s="120">
        <f t="shared" si="15"/>
        <v>12</v>
      </c>
      <c r="E15" s="121">
        <f t="shared" si="16"/>
        <v>196.21</v>
      </c>
      <c r="F15" s="122">
        <f t="shared" si="17"/>
        <v>2999.21</v>
      </c>
      <c r="G15" s="123">
        <v>3000</v>
      </c>
      <c r="H15" s="438"/>
      <c r="I15" s="431"/>
      <c r="J15" s="431"/>
      <c r="K15" s="431"/>
      <c r="L15" s="431"/>
      <c r="M15" s="431"/>
      <c r="N15" s="431"/>
      <c r="O15" s="452"/>
      <c r="P15" s="452"/>
      <c r="Q15" s="452"/>
      <c r="R15" s="452"/>
      <c r="S15" s="452"/>
      <c r="T15" s="452"/>
      <c r="U15" s="484" t="s">
        <v>24</v>
      </c>
      <c r="V15" s="461">
        <v>4653</v>
      </c>
      <c r="W15" s="462">
        <f t="shared" si="0"/>
        <v>19</v>
      </c>
      <c r="X15" s="462">
        <f t="shared" si="1"/>
        <v>327.04000000000002</v>
      </c>
      <c r="Y15" s="463">
        <f t="shared" si="2"/>
        <v>4999.04</v>
      </c>
      <c r="Z15" s="472">
        <v>5000</v>
      </c>
      <c r="AA15" s="464">
        <v>6887</v>
      </c>
      <c r="AB15" s="465">
        <f t="shared" si="3"/>
        <v>28</v>
      </c>
      <c r="AC15" s="465">
        <f t="shared" si="4"/>
        <v>484.05000000000007</v>
      </c>
      <c r="AD15" s="466">
        <f t="shared" si="5"/>
        <v>7399.05</v>
      </c>
      <c r="AE15" s="474">
        <v>7400</v>
      </c>
      <c r="AF15" s="478"/>
      <c r="AG15" s="478"/>
      <c r="AH15" s="478"/>
      <c r="AI15" s="478"/>
      <c r="AJ15" s="478"/>
      <c r="AK15" s="467">
        <v>9866</v>
      </c>
      <c r="AL15" s="468">
        <f t="shared" si="9"/>
        <v>40</v>
      </c>
      <c r="AM15" s="468">
        <f t="shared" si="10"/>
        <v>693.42000000000007</v>
      </c>
      <c r="AN15" s="485">
        <f t="shared" si="11"/>
        <v>10599.42</v>
      </c>
      <c r="AO15" s="475">
        <v>10600</v>
      </c>
    </row>
    <row r="16" spans="1:41" ht="42" customHeight="1">
      <c r="A16" s="409" t="s">
        <v>266</v>
      </c>
      <c r="B16" s="1140"/>
      <c r="C16" s="114">
        <v>3164</v>
      </c>
      <c r="D16" s="115">
        <f t="shared" ref="D16" si="18">ROUNDUP((C16*0.4%)+0,0)</f>
        <v>13</v>
      </c>
      <c r="E16" s="116">
        <f t="shared" ref="E16" si="19">(C16+D16)*7%</f>
        <v>222.39000000000001</v>
      </c>
      <c r="F16" s="117">
        <f t="shared" ref="F16" si="20">SUM(C16:E16)</f>
        <v>3399.39</v>
      </c>
      <c r="G16" s="118">
        <v>3400</v>
      </c>
      <c r="H16" s="438"/>
      <c r="I16" s="431"/>
      <c r="J16" s="431"/>
      <c r="K16" s="431"/>
      <c r="L16" s="431"/>
      <c r="M16" s="431"/>
      <c r="N16" s="431"/>
      <c r="O16" s="1143" t="s">
        <v>467</v>
      </c>
      <c r="P16" s="1152"/>
      <c r="Q16" s="1153"/>
      <c r="R16" s="1153"/>
      <c r="S16" s="1153"/>
      <c r="T16" s="1154"/>
      <c r="U16" s="484" t="s">
        <v>25</v>
      </c>
      <c r="V16" s="469">
        <v>4839</v>
      </c>
      <c r="W16" s="470">
        <f t="shared" si="0"/>
        <v>20</v>
      </c>
      <c r="X16" s="470">
        <f t="shared" si="1"/>
        <v>340.13000000000005</v>
      </c>
      <c r="Y16" s="471">
        <f t="shared" si="2"/>
        <v>5199.13</v>
      </c>
      <c r="Z16" s="473">
        <v>5200</v>
      </c>
      <c r="AA16" s="469">
        <v>7259</v>
      </c>
      <c r="AB16" s="470">
        <f t="shared" si="3"/>
        <v>30</v>
      </c>
      <c r="AC16" s="470">
        <f t="shared" si="4"/>
        <v>510.23000000000008</v>
      </c>
      <c r="AD16" s="471">
        <f t="shared" si="5"/>
        <v>7799.2300000000005</v>
      </c>
      <c r="AE16" s="473">
        <v>7800</v>
      </c>
      <c r="AF16" s="478"/>
      <c r="AG16" s="478"/>
      <c r="AH16" s="478"/>
      <c r="AI16" s="478"/>
      <c r="AJ16" s="478"/>
      <c r="AK16" s="469">
        <v>10239</v>
      </c>
      <c r="AL16" s="470">
        <f t="shared" si="9"/>
        <v>41</v>
      </c>
      <c r="AM16" s="470">
        <f t="shared" si="10"/>
        <v>719.6</v>
      </c>
      <c r="AN16" s="486">
        <f t="shared" si="11"/>
        <v>10999.6</v>
      </c>
      <c r="AO16" s="473">
        <v>11000</v>
      </c>
    </row>
    <row r="17" spans="1:41" ht="22.5" customHeight="1">
      <c r="A17" s="401"/>
      <c r="B17" s="407"/>
      <c r="C17" s="407"/>
      <c r="D17" s="407"/>
      <c r="E17" s="407"/>
      <c r="F17" s="407"/>
      <c r="G17" s="407"/>
      <c r="H17" s="438"/>
      <c r="I17" s="431"/>
      <c r="J17" s="431"/>
      <c r="K17" s="431"/>
      <c r="L17" s="431"/>
      <c r="M17" s="431"/>
      <c r="N17" s="431"/>
      <c r="O17" s="1144"/>
      <c r="P17" s="444" t="s">
        <v>0</v>
      </c>
      <c r="Q17" s="444"/>
      <c r="R17" s="444"/>
      <c r="S17" s="444" t="s">
        <v>28</v>
      </c>
      <c r="T17" s="445" t="s">
        <v>29</v>
      </c>
      <c r="U17" s="453"/>
      <c r="V17" s="443"/>
      <c r="W17" s="443"/>
      <c r="X17" s="443"/>
      <c r="Y17" s="443"/>
      <c r="Z17" s="443"/>
      <c r="AA17" s="443"/>
      <c r="AB17" s="443"/>
      <c r="AC17" s="443"/>
      <c r="AD17" s="443"/>
      <c r="AE17" s="443"/>
      <c r="AF17" s="443"/>
      <c r="AG17" s="443"/>
      <c r="AH17" s="443"/>
      <c r="AI17" s="443"/>
      <c r="AJ17" s="443"/>
      <c r="AK17" s="443"/>
      <c r="AL17" s="443"/>
      <c r="AM17" s="443"/>
      <c r="AN17" s="443"/>
      <c r="AO17" s="443"/>
    </row>
    <row r="18" spans="1:41" ht="26.25" customHeight="1">
      <c r="A18" s="429" t="s">
        <v>465</v>
      </c>
      <c r="B18" s="428" t="s">
        <v>237</v>
      </c>
      <c r="C18" s="428" t="s">
        <v>241</v>
      </c>
      <c r="D18" s="428"/>
      <c r="E18" s="428"/>
      <c r="F18" s="428" t="s">
        <v>242</v>
      </c>
      <c r="G18" s="430" t="s">
        <v>238</v>
      </c>
      <c r="H18" s="438"/>
      <c r="I18" s="431"/>
      <c r="J18" s="431"/>
      <c r="K18" s="431"/>
      <c r="L18" s="431"/>
      <c r="M18" s="431"/>
      <c r="N18" s="431"/>
      <c r="O18" s="446" t="s">
        <v>26</v>
      </c>
      <c r="P18" s="447">
        <v>2466</v>
      </c>
      <c r="Q18" s="448">
        <f t="shared" ref="Q18:Q20" si="21">ROUNDUP((P18*0.4%)+0,0)</f>
        <v>10</v>
      </c>
      <c r="R18" s="449">
        <f t="shared" ref="R18:R20" si="22">(P18+Q18)*7%</f>
        <v>173.32000000000002</v>
      </c>
      <c r="S18" s="450">
        <f t="shared" ref="S18:S20" si="23">SUM(P18:R18)</f>
        <v>2649.32</v>
      </c>
      <c r="T18" s="451">
        <v>2650</v>
      </c>
      <c r="U18" s="453"/>
      <c r="V18" s="443"/>
      <c r="W18" s="443"/>
      <c r="X18" s="443"/>
      <c r="Y18" s="443"/>
      <c r="Z18" s="443"/>
      <c r="AA18" s="443"/>
      <c r="AB18" s="443"/>
      <c r="AC18" s="443"/>
      <c r="AD18" s="443"/>
      <c r="AE18" s="443"/>
      <c r="AF18" s="443"/>
      <c r="AG18" s="443"/>
      <c r="AH18" s="443"/>
      <c r="AI18" s="443"/>
      <c r="AJ18" s="443"/>
      <c r="AK18" s="443"/>
      <c r="AL18" s="443"/>
      <c r="AM18" s="443"/>
      <c r="AN18" s="443"/>
      <c r="AO18" s="443"/>
    </row>
    <row r="19" spans="1:41" ht="33" customHeight="1">
      <c r="A19" s="409" t="s">
        <v>26</v>
      </c>
      <c r="B19" s="1141" t="s">
        <v>461</v>
      </c>
      <c r="C19" s="413">
        <v>3909</v>
      </c>
      <c r="D19" s="113">
        <f t="shared" ref="D19:D21" si="24">ROUNDUP((C19*0.4%)+0,0)</f>
        <v>16</v>
      </c>
      <c r="E19" s="113">
        <f t="shared" ref="E19:E21" si="25">(C19+D19)*7%</f>
        <v>274.75</v>
      </c>
      <c r="F19" s="415">
        <f t="shared" ref="F19:F21" si="26">SUM(C19:E19)</f>
        <v>4199.75</v>
      </c>
      <c r="G19" s="417">
        <v>4200</v>
      </c>
      <c r="H19" s="438"/>
      <c r="I19" s="431"/>
      <c r="J19" s="431"/>
      <c r="K19" s="431"/>
      <c r="L19" s="431"/>
      <c r="M19" s="431"/>
      <c r="N19" s="431"/>
      <c r="O19" s="446" t="s">
        <v>27</v>
      </c>
      <c r="P19" s="447">
        <v>2978</v>
      </c>
      <c r="Q19" s="448">
        <f t="shared" si="21"/>
        <v>12</v>
      </c>
      <c r="R19" s="449">
        <f t="shared" si="22"/>
        <v>209.3</v>
      </c>
      <c r="S19" s="450">
        <f t="shared" si="23"/>
        <v>3199.3</v>
      </c>
      <c r="T19" s="451">
        <v>3200</v>
      </c>
      <c r="U19" s="453"/>
      <c r="V19" s="443"/>
      <c r="W19" s="443"/>
      <c r="X19" s="443"/>
      <c r="Y19" s="443"/>
      <c r="Z19" s="443"/>
      <c r="AA19" s="443"/>
      <c r="AB19" s="443"/>
      <c r="AC19" s="443"/>
      <c r="AD19" s="443"/>
      <c r="AE19" s="443"/>
      <c r="AF19" s="443"/>
      <c r="AG19" s="443"/>
      <c r="AH19" s="443"/>
      <c r="AI19" s="443"/>
      <c r="AJ19" s="443"/>
      <c r="AK19" s="443"/>
      <c r="AL19" s="443"/>
      <c r="AM19" s="443"/>
      <c r="AN19" s="443"/>
      <c r="AO19" s="443"/>
    </row>
    <row r="20" spans="1:41" ht="33" customHeight="1">
      <c r="A20" s="412" t="s">
        <v>27</v>
      </c>
      <c r="B20" s="1142"/>
      <c r="C20" s="414">
        <v>6049</v>
      </c>
      <c r="D20" s="124">
        <f t="shared" si="24"/>
        <v>25</v>
      </c>
      <c r="E20" s="124">
        <f t="shared" si="25"/>
        <v>425.18000000000006</v>
      </c>
      <c r="F20" s="416">
        <f t="shared" si="26"/>
        <v>6499.18</v>
      </c>
      <c r="G20" s="418">
        <v>6500</v>
      </c>
      <c r="H20" s="438"/>
      <c r="I20" s="431"/>
      <c r="J20" s="431"/>
      <c r="K20" s="431"/>
      <c r="L20" s="431"/>
      <c r="M20" s="431"/>
      <c r="N20" s="431"/>
      <c r="O20" s="446" t="s">
        <v>266</v>
      </c>
      <c r="P20" s="447">
        <v>3629</v>
      </c>
      <c r="Q20" s="448">
        <f t="shared" si="21"/>
        <v>15</v>
      </c>
      <c r="R20" s="449">
        <f t="shared" si="22"/>
        <v>255.08</v>
      </c>
      <c r="S20" s="450">
        <f t="shared" si="23"/>
        <v>3899.08</v>
      </c>
      <c r="T20" s="451">
        <v>3900</v>
      </c>
      <c r="U20" s="453"/>
      <c r="V20" s="443"/>
      <c r="W20" s="443"/>
      <c r="X20" s="443"/>
      <c r="Y20" s="443"/>
      <c r="Z20" s="443"/>
      <c r="AA20" s="443"/>
      <c r="AB20" s="443"/>
      <c r="AC20" s="443"/>
      <c r="AD20" s="443"/>
      <c r="AE20" s="443"/>
      <c r="AF20" s="443"/>
      <c r="AG20" s="443"/>
      <c r="AH20" s="443"/>
      <c r="AI20" s="443"/>
      <c r="AJ20" s="443"/>
      <c r="AK20" s="443"/>
      <c r="AL20" s="443"/>
      <c r="AM20" s="443"/>
      <c r="AN20" s="443"/>
      <c r="AO20" s="443"/>
    </row>
    <row r="21" spans="1:41" ht="33" customHeight="1">
      <c r="A21" s="409" t="s">
        <v>266</v>
      </c>
      <c r="B21" s="1142"/>
      <c r="C21" s="413">
        <v>8377</v>
      </c>
      <c r="D21" s="113">
        <f t="shared" si="24"/>
        <v>34</v>
      </c>
      <c r="E21" s="113">
        <f t="shared" si="25"/>
        <v>588.7700000000001</v>
      </c>
      <c r="F21" s="415">
        <f t="shared" si="26"/>
        <v>8999.77</v>
      </c>
      <c r="G21" s="417">
        <v>9000</v>
      </c>
      <c r="H21" s="438"/>
      <c r="I21" s="431"/>
      <c r="J21" s="431"/>
      <c r="K21" s="431"/>
      <c r="L21" s="431"/>
      <c r="M21" s="431"/>
      <c r="N21" s="431"/>
      <c r="O21" s="431"/>
      <c r="P21" s="431"/>
      <c r="Q21" s="431"/>
      <c r="R21" s="431"/>
      <c r="S21" s="431"/>
      <c r="T21" s="431"/>
      <c r="U21" s="453"/>
      <c r="V21" s="443"/>
      <c r="W21" s="443"/>
      <c r="X21" s="443"/>
      <c r="Y21" s="443"/>
      <c r="Z21" s="443"/>
      <c r="AA21" s="443"/>
      <c r="AB21" s="443"/>
      <c r="AC21" s="443"/>
      <c r="AD21" s="443"/>
      <c r="AE21" s="443"/>
      <c r="AF21" s="443"/>
      <c r="AG21" s="443"/>
      <c r="AH21" s="443"/>
      <c r="AI21" s="443"/>
      <c r="AJ21" s="443"/>
      <c r="AK21" s="443"/>
      <c r="AL21" s="443"/>
      <c r="AM21" s="443"/>
      <c r="AN21" s="443"/>
      <c r="AO21" s="443"/>
    </row>
    <row r="22" spans="1:41" ht="19.5" customHeight="1">
      <c r="A22" s="401"/>
      <c r="B22" s="407"/>
      <c r="C22" s="407"/>
      <c r="D22" s="407"/>
      <c r="E22" s="407"/>
      <c r="F22" s="407"/>
      <c r="G22" s="407"/>
      <c r="H22" s="438"/>
      <c r="I22" s="431"/>
      <c r="J22" s="431"/>
      <c r="K22" s="431"/>
      <c r="L22" s="431"/>
      <c r="M22" s="431"/>
      <c r="N22" s="431"/>
      <c r="O22" s="431"/>
      <c r="P22" s="431"/>
      <c r="Q22" s="431"/>
      <c r="R22" s="431"/>
      <c r="S22" s="431"/>
      <c r="T22" s="431"/>
      <c r="U22" s="453"/>
      <c r="V22" s="443"/>
      <c r="W22" s="443"/>
      <c r="X22" s="443"/>
      <c r="Y22" s="443"/>
      <c r="Z22" s="443"/>
      <c r="AA22" s="443"/>
      <c r="AB22" s="443"/>
      <c r="AC22" s="443"/>
      <c r="AD22" s="443"/>
      <c r="AE22" s="443"/>
      <c r="AF22" s="443"/>
      <c r="AG22" s="443"/>
      <c r="AH22" s="443"/>
      <c r="AI22" s="443"/>
      <c r="AJ22" s="443"/>
      <c r="AK22" s="443"/>
      <c r="AL22" s="443"/>
      <c r="AM22" s="443"/>
      <c r="AN22" s="443"/>
      <c r="AO22" s="443"/>
    </row>
    <row r="23" spans="1:41">
      <c r="A23" s="419"/>
      <c r="B23" s="419"/>
      <c r="C23" s="419"/>
      <c r="D23" s="419"/>
      <c r="E23" s="419"/>
      <c r="F23" s="419"/>
      <c r="G23" s="419"/>
      <c r="H23" s="439"/>
      <c r="I23" s="431"/>
      <c r="J23" s="431"/>
      <c r="K23" s="431"/>
      <c r="L23" s="431"/>
      <c r="M23" s="431"/>
      <c r="N23" s="431"/>
      <c r="O23" s="431"/>
      <c r="P23" s="431"/>
      <c r="Q23" s="431"/>
      <c r="R23" s="431"/>
      <c r="S23" s="431"/>
      <c r="T23" s="431"/>
      <c r="U23" s="453"/>
      <c r="V23" s="443"/>
      <c r="W23" s="443"/>
      <c r="X23" s="443"/>
      <c r="Y23" s="443"/>
      <c r="Z23" s="443"/>
      <c r="AA23" s="443"/>
      <c r="AB23" s="443"/>
      <c r="AC23" s="443"/>
      <c r="AD23" s="443"/>
      <c r="AE23" s="443"/>
      <c r="AF23" s="443"/>
      <c r="AG23" s="443"/>
      <c r="AH23" s="443"/>
      <c r="AI23" s="443"/>
      <c r="AJ23" s="443"/>
      <c r="AK23" s="443"/>
      <c r="AL23" s="443"/>
      <c r="AM23" s="443"/>
      <c r="AN23" s="443"/>
      <c r="AO23" s="443"/>
    </row>
    <row r="24" spans="1:41">
      <c r="A24" s="420"/>
      <c r="B24" s="420"/>
      <c r="C24" s="420"/>
      <c r="D24" s="420"/>
      <c r="E24" s="420"/>
      <c r="F24" s="420"/>
      <c r="G24" s="419"/>
      <c r="H24" s="440"/>
      <c r="I24" s="431"/>
      <c r="J24" s="431"/>
      <c r="K24" s="431"/>
      <c r="L24" s="431"/>
      <c r="M24" s="431"/>
      <c r="N24" s="431"/>
      <c r="O24" s="431"/>
      <c r="P24" s="431"/>
      <c r="Q24" s="431"/>
      <c r="R24" s="431"/>
      <c r="S24" s="431"/>
      <c r="T24" s="431"/>
      <c r="U24" s="453"/>
      <c r="V24" s="443"/>
      <c r="W24" s="443"/>
      <c r="X24" s="443"/>
      <c r="Y24" s="443"/>
      <c r="Z24" s="443"/>
      <c r="AA24" s="443"/>
      <c r="AB24" s="443"/>
      <c r="AC24" s="443"/>
      <c r="AD24" s="443"/>
      <c r="AE24" s="443"/>
      <c r="AF24" s="443"/>
      <c r="AG24" s="443"/>
      <c r="AH24" s="443"/>
      <c r="AI24" s="443"/>
      <c r="AJ24" s="443"/>
      <c r="AK24" s="443"/>
      <c r="AL24" s="443"/>
      <c r="AM24" s="443"/>
      <c r="AN24" s="443"/>
      <c r="AO24" s="443"/>
    </row>
    <row r="25" spans="1:41">
      <c r="A25" s="420"/>
      <c r="B25" s="420"/>
      <c r="C25" s="420"/>
      <c r="D25" s="420"/>
      <c r="E25" s="420"/>
      <c r="F25" s="420"/>
      <c r="G25" s="420"/>
      <c r="H25" s="440"/>
      <c r="I25" s="431"/>
      <c r="J25" s="431"/>
      <c r="K25" s="431"/>
      <c r="L25" s="431"/>
      <c r="M25" s="431"/>
      <c r="N25" s="431"/>
      <c r="O25" s="431"/>
      <c r="P25" s="431"/>
      <c r="Q25" s="431"/>
      <c r="R25" s="431"/>
      <c r="S25" s="431"/>
      <c r="T25" s="431"/>
      <c r="U25" s="453"/>
      <c r="V25" s="443"/>
      <c r="W25" s="443"/>
      <c r="X25" s="443"/>
      <c r="Y25" s="443"/>
      <c r="Z25" s="443"/>
      <c r="AA25" s="443"/>
      <c r="AB25" s="443"/>
      <c r="AC25" s="443"/>
      <c r="AD25" s="443"/>
      <c r="AE25" s="443"/>
      <c r="AF25" s="443"/>
      <c r="AG25" s="443"/>
      <c r="AH25" s="443"/>
      <c r="AI25" s="443"/>
      <c r="AJ25" s="443"/>
      <c r="AK25" s="443"/>
      <c r="AL25" s="443"/>
      <c r="AM25" s="443"/>
      <c r="AN25" s="443"/>
      <c r="AO25" s="443"/>
    </row>
    <row r="26" spans="1:41" ht="16.5" customHeight="1">
      <c r="A26" s="420"/>
      <c r="B26" s="420"/>
      <c r="C26" s="420"/>
      <c r="D26" s="420"/>
      <c r="E26" s="420"/>
      <c r="F26" s="420"/>
      <c r="G26" s="420"/>
      <c r="H26" s="440"/>
      <c r="I26" s="431"/>
      <c r="J26" s="431"/>
      <c r="K26" s="431"/>
      <c r="L26" s="431"/>
      <c r="M26" s="431"/>
      <c r="N26" s="431"/>
      <c r="O26" s="431"/>
      <c r="P26" s="431"/>
      <c r="Q26" s="431"/>
      <c r="R26" s="431"/>
      <c r="S26" s="431"/>
      <c r="T26" s="431"/>
      <c r="U26" s="453"/>
      <c r="V26" s="443"/>
      <c r="W26" s="443"/>
      <c r="X26" s="443"/>
      <c r="Y26" s="443"/>
      <c r="Z26" s="443"/>
      <c r="AA26" s="443"/>
      <c r="AB26" s="443"/>
      <c r="AC26" s="443"/>
      <c r="AD26" s="443"/>
      <c r="AE26" s="443"/>
      <c r="AF26" s="443"/>
      <c r="AG26" s="443"/>
      <c r="AH26" s="443"/>
      <c r="AI26" s="443"/>
      <c r="AJ26" s="443"/>
      <c r="AK26" s="443"/>
      <c r="AL26" s="443"/>
      <c r="AM26" s="443"/>
      <c r="AN26" s="443"/>
      <c r="AO26" s="443"/>
    </row>
    <row r="27" spans="1:41" ht="18" customHeight="1">
      <c r="A27" s="421" t="s">
        <v>30</v>
      </c>
      <c r="B27" s="422"/>
      <c r="C27" s="422"/>
      <c r="D27" s="422"/>
      <c r="E27" s="422"/>
      <c r="F27" s="422"/>
      <c r="G27" s="420"/>
      <c r="H27" s="441" t="s">
        <v>30</v>
      </c>
      <c r="I27" s="431"/>
      <c r="J27" s="431"/>
      <c r="K27" s="431"/>
      <c r="L27" s="431"/>
      <c r="M27" s="431"/>
      <c r="N27" s="431"/>
      <c r="O27" s="431"/>
      <c r="P27" s="431"/>
      <c r="Q27" s="431"/>
      <c r="R27" s="431"/>
      <c r="S27" s="431"/>
      <c r="T27" s="431"/>
      <c r="U27" s="453"/>
      <c r="V27" s="443"/>
      <c r="W27" s="443"/>
      <c r="X27" s="443"/>
      <c r="Y27" s="443"/>
      <c r="Z27" s="443"/>
      <c r="AA27" s="443"/>
      <c r="AB27" s="443"/>
      <c r="AC27" s="443"/>
      <c r="AD27" s="443"/>
      <c r="AE27" s="443"/>
      <c r="AF27" s="443"/>
      <c r="AG27" s="443"/>
      <c r="AH27" s="443"/>
      <c r="AI27" s="443"/>
      <c r="AJ27" s="443"/>
      <c r="AK27" s="443"/>
      <c r="AL27" s="443"/>
      <c r="AM27" s="443"/>
      <c r="AN27" s="443"/>
      <c r="AO27" s="443"/>
    </row>
    <row r="28" spans="1:41" ht="18">
      <c r="A28" s="423" t="s">
        <v>459</v>
      </c>
      <c r="B28" s="424"/>
      <c r="C28" s="424"/>
      <c r="D28" s="424"/>
      <c r="E28" s="424"/>
      <c r="F28" s="424"/>
      <c r="G28" s="420"/>
      <c r="H28" s="442" t="s">
        <v>459</v>
      </c>
      <c r="I28" s="431"/>
      <c r="J28" s="431"/>
      <c r="K28" s="431"/>
      <c r="L28" s="431"/>
      <c r="M28" s="431"/>
      <c r="N28" s="431"/>
      <c r="O28" s="431"/>
      <c r="P28" s="431"/>
      <c r="Q28" s="431"/>
      <c r="R28" s="431"/>
      <c r="S28" s="431"/>
      <c r="T28" s="431"/>
      <c r="U28" s="453"/>
      <c r="V28" s="443"/>
      <c r="W28" s="443"/>
      <c r="X28" s="443"/>
      <c r="Y28" s="443"/>
      <c r="Z28" s="443"/>
      <c r="AA28" s="443"/>
      <c r="AB28" s="443"/>
      <c r="AC28" s="443"/>
      <c r="AD28" s="443"/>
      <c r="AE28" s="443"/>
      <c r="AF28" s="443"/>
      <c r="AG28" s="443"/>
      <c r="AH28" s="443"/>
      <c r="AI28" s="443"/>
      <c r="AJ28" s="443"/>
      <c r="AK28" s="443"/>
      <c r="AL28" s="443"/>
      <c r="AM28" s="443"/>
      <c r="AN28" s="443"/>
      <c r="AO28" s="443"/>
    </row>
    <row r="29" spans="1:41" ht="18">
      <c r="A29" s="423" t="s">
        <v>460</v>
      </c>
      <c r="B29" s="425"/>
      <c r="C29" s="425"/>
      <c r="D29" s="425"/>
      <c r="E29" s="425"/>
      <c r="F29" s="425"/>
      <c r="G29" s="420"/>
      <c r="H29" s="442" t="s">
        <v>460</v>
      </c>
      <c r="I29" s="431"/>
      <c r="J29" s="431"/>
      <c r="K29" s="431"/>
      <c r="L29" s="431"/>
      <c r="M29" s="431"/>
      <c r="N29" s="431"/>
      <c r="O29" s="431"/>
      <c r="P29" s="431"/>
      <c r="Q29" s="431"/>
      <c r="R29" s="431"/>
      <c r="S29" s="431"/>
      <c r="T29" s="431"/>
      <c r="U29" s="453"/>
      <c r="V29" s="443"/>
      <c r="W29" s="443"/>
      <c r="X29" s="443"/>
      <c r="Y29" s="443"/>
      <c r="Z29" s="443"/>
      <c r="AA29" s="443"/>
      <c r="AB29" s="443"/>
      <c r="AC29" s="443"/>
      <c r="AD29" s="443"/>
      <c r="AE29" s="443"/>
      <c r="AF29" s="443"/>
      <c r="AG29" s="443"/>
      <c r="AH29" s="443"/>
      <c r="AI29" s="443"/>
      <c r="AJ29" s="443"/>
      <c r="AK29" s="443"/>
      <c r="AL29" s="443"/>
      <c r="AM29" s="443"/>
      <c r="AN29" s="443"/>
      <c r="AO29" s="443"/>
    </row>
    <row r="30" spans="1:41" ht="18">
      <c r="A30" s="423" t="s">
        <v>47</v>
      </c>
      <c r="B30" s="424"/>
      <c r="C30" s="424"/>
      <c r="D30" s="424"/>
      <c r="E30" s="424"/>
      <c r="F30" s="424"/>
      <c r="G30" s="420"/>
      <c r="H30" s="442" t="s">
        <v>536</v>
      </c>
      <c r="I30" s="431"/>
      <c r="J30" s="431"/>
      <c r="K30" s="431"/>
      <c r="L30" s="431"/>
      <c r="M30" s="431"/>
      <c r="N30" s="431"/>
      <c r="O30" s="431"/>
      <c r="P30" s="431"/>
      <c r="Q30" s="431"/>
      <c r="R30" s="431"/>
      <c r="S30" s="431"/>
      <c r="T30" s="431"/>
      <c r="U30" s="476" t="s">
        <v>30</v>
      </c>
      <c r="V30" s="443"/>
      <c r="W30" s="443"/>
      <c r="X30" s="443"/>
      <c r="Y30" s="443"/>
      <c r="Z30" s="443"/>
      <c r="AA30" s="443"/>
      <c r="AB30" s="443"/>
      <c r="AC30" s="443"/>
      <c r="AD30" s="443"/>
      <c r="AE30" s="443"/>
      <c r="AF30" s="443"/>
      <c r="AG30" s="443"/>
      <c r="AH30" s="443"/>
      <c r="AI30" s="443"/>
      <c r="AJ30" s="443"/>
      <c r="AK30" s="443"/>
      <c r="AL30" s="443"/>
      <c r="AM30" s="443"/>
      <c r="AN30" s="443"/>
      <c r="AO30" s="443"/>
    </row>
    <row r="31" spans="1:41" ht="18">
      <c r="A31" s="423" t="s">
        <v>536</v>
      </c>
      <c r="B31" s="424"/>
      <c r="C31" s="424"/>
      <c r="D31" s="424"/>
      <c r="E31" s="424"/>
      <c r="F31" s="424"/>
      <c r="G31" s="420"/>
      <c r="H31" s="442" t="s">
        <v>535</v>
      </c>
      <c r="I31" s="431"/>
      <c r="J31" s="431"/>
      <c r="K31" s="431"/>
      <c r="L31" s="431"/>
      <c r="M31" s="431"/>
      <c r="N31" s="431"/>
      <c r="O31" s="431"/>
      <c r="P31" s="431"/>
      <c r="Q31" s="431"/>
      <c r="R31" s="431"/>
      <c r="S31" s="431"/>
      <c r="T31" s="431"/>
      <c r="U31" s="477" t="s">
        <v>48</v>
      </c>
      <c r="V31" s="443"/>
      <c r="W31" s="443"/>
      <c r="X31" s="443"/>
      <c r="Y31" s="443"/>
      <c r="Z31" s="443"/>
      <c r="AA31" s="443"/>
      <c r="AB31" s="443"/>
      <c r="AC31" s="443"/>
      <c r="AD31" s="443"/>
      <c r="AE31" s="443"/>
      <c r="AF31" s="443"/>
      <c r="AG31" s="443"/>
      <c r="AH31" s="443"/>
      <c r="AI31" s="443"/>
      <c r="AJ31" s="443"/>
      <c r="AK31" s="443"/>
      <c r="AL31" s="443"/>
      <c r="AM31" s="443"/>
      <c r="AN31" s="443"/>
      <c r="AO31" s="443"/>
    </row>
    <row r="32" spans="1:41" ht="19.5">
      <c r="A32" s="694" t="s">
        <v>535</v>
      </c>
      <c r="B32" s="695"/>
      <c r="C32" s="695"/>
      <c r="D32" s="695"/>
      <c r="E32" s="695"/>
      <c r="F32" s="695"/>
      <c r="G32" s="696"/>
      <c r="H32" s="699" t="s">
        <v>534</v>
      </c>
      <c r="I32" s="697"/>
      <c r="J32" s="697"/>
      <c r="K32" s="697"/>
      <c r="L32" s="697"/>
      <c r="M32" s="697"/>
      <c r="N32" s="697"/>
      <c r="O32" s="697"/>
      <c r="P32" s="697"/>
      <c r="Q32" s="431"/>
      <c r="R32" s="431"/>
      <c r="S32" s="431"/>
      <c r="T32" s="431"/>
      <c r="U32" s="477" t="s">
        <v>49</v>
      </c>
      <c r="V32" s="443"/>
      <c r="W32" s="443"/>
      <c r="X32" s="443"/>
      <c r="Y32" s="443"/>
      <c r="Z32" s="443"/>
      <c r="AA32" s="443"/>
      <c r="AB32" s="443"/>
      <c r="AC32" s="443"/>
      <c r="AD32" s="443"/>
      <c r="AE32" s="443"/>
      <c r="AF32" s="443"/>
      <c r="AG32" s="443"/>
      <c r="AH32" s="443"/>
      <c r="AI32" s="443"/>
      <c r="AJ32" s="443"/>
      <c r="AK32" s="443"/>
      <c r="AL32" s="443"/>
      <c r="AM32" s="443"/>
      <c r="AN32" s="443"/>
      <c r="AO32" s="443"/>
    </row>
    <row r="33" spans="1:41" ht="18">
      <c r="A33" s="698" t="s">
        <v>534</v>
      </c>
      <c r="B33" s="419"/>
      <c r="C33" s="419"/>
      <c r="D33" s="419"/>
      <c r="E33" s="419"/>
      <c r="F33" s="419"/>
      <c r="G33" s="420"/>
      <c r="H33" s="439"/>
      <c r="I33" s="431"/>
      <c r="J33" s="431"/>
      <c r="K33" s="431"/>
      <c r="L33" s="431"/>
      <c r="M33" s="431"/>
      <c r="N33" s="431"/>
      <c r="O33" s="431"/>
      <c r="P33" s="431"/>
      <c r="Q33" s="431"/>
      <c r="R33" s="431"/>
      <c r="S33" s="431"/>
      <c r="T33" s="431"/>
      <c r="U33" s="477" t="s">
        <v>52</v>
      </c>
      <c r="V33" s="443"/>
      <c r="W33" s="443"/>
      <c r="X33" s="443"/>
      <c r="Y33" s="443"/>
      <c r="Z33" s="443"/>
      <c r="AA33" s="443"/>
      <c r="AB33" s="443"/>
      <c r="AC33" s="443"/>
      <c r="AD33" s="443"/>
      <c r="AE33" s="443"/>
      <c r="AF33" s="443"/>
      <c r="AG33" s="443"/>
      <c r="AH33" s="443"/>
      <c r="AI33" s="443"/>
      <c r="AJ33" s="443"/>
      <c r="AK33" s="443"/>
      <c r="AL33" s="443"/>
      <c r="AM33" s="443"/>
      <c r="AN33" s="443"/>
      <c r="AO33" s="443"/>
    </row>
    <row r="34" spans="1:41">
      <c r="A34" s="419"/>
      <c r="B34" s="419"/>
      <c r="C34" s="419"/>
      <c r="D34" s="419"/>
      <c r="E34" s="419"/>
      <c r="F34" s="419"/>
      <c r="G34" s="420"/>
      <c r="H34" s="439"/>
      <c r="I34" s="431"/>
      <c r="J34" s="431"/>
      <c r="K34" s="431"/>
      <c r="L34" s="431"/>
      <c r="M34" s="431"/>
      <c r="N34" s="431"/>
      <c r="O34" s="431"/>
      <c r="P34" s="431"/>
      <c r="Q34" s="431"/>
      <c r="R34" s="431"/>
      <c r="S34" s="431"/>
      <c r="T34" s="431"/>
      <c r="U34" s="477" t="s">
        <v>53</v>
      </c>
      <c r="V34" s="443"/>
      <c r="W34" s="443"/>
      <c r="X34" s="443"/>
      <c r="Y34" s="443"/>
      <c r="Z34" s="443"/>
      <c r="AA34" s="443"/>
      <c r="AB34" s="443"/>
      <c r="AC34" s="443"/>
      <c r="AD34" s="443"/>
      <c r="AE34" s="443"/>
      <c r="AF34" s="443"/>
      <c r="AG34" s="443"/>
      <c r="AH34" s="443"/>
      <c r="AI34" s="443"/>
      <c r="AJ34" s="443"/>
      <c r="AK34" s="443"/>
      <c r="AL34" s="443"/>
      <c r="AM34" s="443"/>
      <c r="AN34" s="443"/>
      <c r="AO34" s="443"/>
    </row>
    <row r="35" spans="1:41">
      <c r="A35" s="401"/>
      <c r="B35" s="401"/>
      <c r="C35" s="401"/>
      <c r="D35" s="401"/>
      <c r="E35" s="401"/>
      <c r="F35" s="401"/>
      <c r="G35" s="401"/>
      <c r="H35" s="431"/>
      <c r="I35" s="431"/>
      <c r="J35" s="431"/>
      <c r="K35" s="431"/>
      <c r="L35" s="431"/>
      <c r="M35" s="431"/>
      <c r="N35" s="431"/>
      <c r="O35" s="431"/>
      <c r="P35" s="431"/>
      <c r="Q35" s="431"/>
      <c r="R35" s="431"/>
      <c r="S35" s="431"/>
      <c r="T35" s="431"/>
      <c r="U35" s="477" t="s">
        <v>54</v>
      </c>
      <c r="V35" s="443"/>
      <c r="W35" s="443"/>
      <c r="X35" s="443"/>
      <c r="Y35" s="443"/>
      <c r="Z35" s="443"/>
      <c r="AA35" s="443"/>
      <c r="AB35" s="443"/>
      <c r="AC35" s="443"/>
      <c r="AD35" s="443"/>
      <c r="AE35" s="443"/>
      <c r="AF35" s="443"/>
      <c r="AG35" s="443"/>
      <c r="AH35" s="443"/>
      <c r="AI35" s="443"/>
      <c r="AJ35" s="443"/>
      <c r="AK35" s="443"/>
      <c r="AL35" s="443"/>
      <c r="AM35" s="443"/>
      <c r="AN35" s="443"/>
      <c r="AO35" s="443"/>
    </row>
    <row r="36" spans="1:41" ht="18">
      <c r="A36" s="401"/>
      <c r="B36" s="401"/>
      <c r="C36" s="401"/>
      <c r="D36" s="401"/>
      <c r="E36" s="401"/>
      <c r="F36" s="401"/>
      <c r="G36" s="401"/>
      <c r="H36" s="431"/>
      <c r="I36" s="431"/>
      <c r="J36" s="431"/>
      <c r="K36" s="431"/>
      <c r="L36" s="431"/>
      <c r="M36" s="431"/>
      <c r="N36" s="431"/>
      <c r="O36" s="431"/>
      <c r="P36" s="431"/>
      <c r="Q36" s="431"/>
      <c r="R36" s="431"/>
      <c r="S36" s="431"/>
      <c r="T36" s="431"/>
      <c r="U36" s="700" t="s">
        <v>530</v>
      </c>
      <c r="V36" s="443"/>
      <c r="W36" s="443"/>
      <c r="X36" s="443"/>
      <c r="Y36" s="443"/>
      <c r="Z36" s="443"/>
      <c r="AA36" s="443"/>
      <c r="AB36" s="443"/>
      <c r="AC36" s="443"/>
      <c r="AD36" s="443"/>
      <c r="AE36" s="443"/>
      <c r="AF36" s="443"/>
      <c r="AG36" s="443"/>
      <c r="AH36" s="443"/>
      <c r="AI36" s="443"/>
      <c r="AJ36" s="443"/>
      <c r="AK36" s="443"/>
      <c r="AL36" s="443"/>
      <c r="AM36" s="443"/>
      <c r="AN36" s="443"/>
      <c r="AO36" s="443"/>
    </row>
    <row r="37" spans="1:41" ht="18.75">
      <c r="A37" s="419"/>
      <c r="B37" s="419"/>
      <c r="C37" s="419"/>
      <c r="D37" s="419"/>
      <c r="E37" s="419"/>
      <c r="F37" s="419"/>
      <c r="G37" s="420"/>
      <c r="H37" s="439"/>
      <c r="I37" s="439"/>
      <c r="J37" s="439"/>
      <c r="K37" s="439"/>
      <c r="L37" s="439"/>
      <c r="M37" s="439"/>
      <c r="N37" s="440"/>
      <c r="O37" s="439"/>
      <c r="P37" s="439"/>
      <c r="Q37" s="439"/>
      <c r="R37" s="439"/>
      <c r="S37" s="439"/>
      <c r="T37" s="439"/>
      <c r="U37" s="701" t="s">
        <v>537</v>
      </c>
      <c r="V37" s="443"/>
      <c r="W37" s="443"/>
      <c r="X37" s="443"/>
      <c r="Y37" s="443"/>
      <c r="Z37" s="443"/>
      <c r="AA37" s="443"/>
      <c r="AB37" s="443"/>
      <c r="AC37" s="443"/>
      <c r="AD37" s="443"/>
      <c r="AE37" s="443"/>
      <c r="AF37" s="443"/>
      <c r="AG37" s="443"/>
      <c r="AH37" s="443"/>
      <c r="AI37" s="443"/>
      <c r="AJ37" s="443"/>
      <c r="AK37" s="443"/>
      <c r="AL37" s="443"/>
      <c r="AM37" s="443"/>
      <c r="AN37" s="443"/>
      <c r="AO37" s="443"/>
    </row>
    <row r="38" spans="1:41" ht="18.75">
      <c r="A38" s="419"/>
      <c r="B38" s="419"/>
      <c r="C38" s="419"/>
      <c r="D38" s="419"/>
      <c r="E38" s="419"/>
      <c r="F38" s="419"/>
      <c r="G38" s="420"/>
      <c r="H38" s="439"/>
      <c r="I38" s="439"/>
      <c r="J38" s="439"/>
      <c r="K38" s="439"/>
      <c r="L38" s="439"/>
      <c r="M38" s="439"/>
      <c r="N38" s="440"/>
      <c r="O38" s="439"/>
      <c r="P38" s="439"/>
      <c r="Q38" s="439"/>
      <c r="R38" s="439"/>
      <c r="S38" s="439"/>
      <c r="T38" s="439"/>
      <c r="U38" s="701" t="s">
        <v>534</v>
      </c>
      <c r="V38" s="443"/>
      <c r="W38" s="443"/>
      <c r="X38" s="443"/>
      <c r="Y38" s="443"/>
      <c r="Z38" s="443"/>
      <c r="AA38" s="443"/>
      <c r="AB38" s="443"/>
      <c r="AC38" s="443"/>
      <c r="AD38" s="443"/>
      <c r="AE38" s="443"/>
      <c r="AF38" s="443"/>
      <c r="AG38" s="443"/>
      <c r="AH38" s="443"/>
      <c r="AI38" s="443"/>
      <c r="AJ38" s="443"/>
      <c r="AK38" s="443"/>
      <c r="AL38" s="443"/>
      <c r="AM38" s="443"/>
      <c r="AN38" s="443"/>
      <c r="AO38" s="443"/>
    </row>
    <row r="39" spans="1:41">
      <c r="A39" s="401"/>
      <c r="B39" s="401"/>
      <c r="C39" s="401"/>
      <c r="D39" s="401"/>
      <c r="E39" s="401"/>
      <c r="F39" s="401"/>
      <c r="G39" s="401"/>
      <c r="H39" s="431"/>
      <c r="I39" s="431"/>
      <c r="J39" s="431"/>
      <c r="K39" s="431"/>
      <c r="L39" s="431"/>
      <c r="M39" s="431"/>
      <c r="N39" s="431"/>
      <c r="O39" s="431"/>
      <c r="P39" s="431"/>
      <c r="Q39" s="431"/>
      <c r="R39" s="431"/>
      <c r="S39" s="431"/>
      <c r="T39" s="431"/>
      <c r="U39" s="453"/>
      <c r="V39" s="443"/>
      <c r="W39" s="443"/>
      <c r="X39" s="443"/>
      <c r="Y39" s="443"/>
      <c r="Z39" s="443"/>
      <c r="AA39" s="443"/>
      <c r="AB39" s="443"/>
      <c r="AC39" s="443"/>
      <c r="AD39" s="443"/>
      <c r="AE39" s="443"/>
      <c r="AF39" s="443"/>
      <c r="AG39" s="443"/>
      <c r="AH39" s="443"/>
      <c r="AI39" s="443"/>
      <c r="AJ39" s="443"/>
      <c r="AK39" s="443"/>
      <c r="AL39" s="443"/>
      <c r="AM39" s="443"/>
      <c r="AN39" s="443"/>
      <c r="AO39" s="443"/>
    </row>
  </sheetData>
  <mergeCells count="11">
    <mergeCell ref="AA5:AE5"/>
    <mergeCell ref="AF5:AJ5"/>
    <mergeCell ref="AK5:AO5"/>
    <mergeCell ref="O16:O17"/>
    <mergeCell ref="P16:T16"/>
    <mergeCell ref="U5:U6"/>
    <mergeCell ref="B14:B16"/>
    <mergeCell ref="B19:B21"/>
    <mergeCell ref="O7:O8"/>
    <mergeCell ref="P7:T7"/>
    <mergeCell ref="V5:Z5"/>
  </mergeCells>
  <printOptions horizontalCentered="1"/>
  <pageMargins left="0.27559055118110237" right="0.23622047244094491" top="0.15748031496062992" bottom="0.15748031496062992" header="0.31496062992125984" footer="0.31496062992125984"/>
  <pageSetup paperSize="9" scale="7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D24"/>
  <sheetViews>
    <sheetView zoomScale="130" zoomScaleNormal="130" workbookViewId="0">
      <selection sqref="A1:XFD1"/>
    </sheetView>
  </sheetViews>
  <sheetFormatPr defaultRowHeight="14.25"/>
  <cols>
    <col min="2" max="14" width="0" hidden="1" customWidth="1"/>
    <col min="21" max="21" width="3.375" customWidth="1"/>
    <col min="26" max="26" width="2.875" customWidth="1"/>
  </cols>
  <sheetData>
    <row r="1" spans="1:30">
      <c r="A1" s="216" t="s">
        <v>424</v>
      </c>
      <c r="B1" s="217"/>
      <c r="C1" s="218"/>
      <c r="D1" s="5"/>
      <c r="E1" s="5"/>
      <c r="F1" s="5"/>
      <c r="G1" s="5"/>
      <c r="H1" s="5"/>
      <c r="I1" s="5"/>
      <c r="J1" s="5"/>
      <c r="K1" s="5"/>
      <c r="L1" s="5"/>
      <c r="M1" s="5"/>
      <c r="N1" s="219"/>
      <c r="O1" s="220"/>
      <c r="P1" s="220"/>
      <c r="Q1" s="220"/>
      <c r="R1" s="220"/>
      <c r="S1" s="221"/>
      <c r="T1" s="222"/>
      <c r="U1" s="222"/>
    </row>
    <row r="2" spans="1:30">
      <c r="A2" s="223" t="s">
        <v>425</v>
      </c>
      <c r="B2" s="224"/>
      <c r="C2" s="225"/>
      <c r="D2" s="5"/>
      <c r="E2" s="5"/>
      <c r="F2" s="5"/>
      <c r="G2" s="5"/>
      <c r="H2" s="5"/>
      <c r="I2" s="5"/>
      <c r="J2" s="5"/>
      <c r="K2" s="5"/>
      <c r="L2" s="5"/>
      <c r="M2" s="5"/>
      <c r="N2" s="219"/>
      <c r="O2" s="220"/>
      <c r="P2" s="220"/>
      <c r="Q2" s="220"/>
      <c r="R2" s="220"/>
      <c r="S2" s="221"/>
      <c r="T2" s="222"/>
      <c r="U2" s="222"/>
    </row>
    <row r="3" spans="1:30" ht="15" thickBot="1">
      <c r="A3" s="226"/>
      <c r="B3" s="227"/>
      <c r="C3" s="228"/>
      <c r="D3" s="229"/>
      <c r="E3" s="229"/>
      <c r="F3" s="229"/>
      <c r="G3" s="229"/>
      <c r="H3" s="5"/>
      <c r="I3" s="5"/>
      <c r="J3" s="229"/>
      <c r="K3" s="229"/>
      <c r="L3" s="229"/>
      <c r="M3" s="5"/>
      <c r="N3" s="219"/>
      <c r="O3" s="220"/>
      <c r="P3" s="220"/>
      <c r="Q3" s="220"/>
      <c r="R3" s="220"/>
      <c r="S3" s="221"/>
      <c r="T3" s="222"/>
      <c r="U3" s="222"/>
    </row>
    <row r="4" spans="1:30" ht="15" thickBot="1">
      <c r="A4" s="230"/>
      <c r="B4" s="231" t="s">
        <v>7</v>
      </c>
      <c r="C4" s="232" t="s">
        <v>426</v>
      </c>
      <c r="D4" s="5"/>
      <c r="E4" s="233" t="s">
        <v>7</v>
      </c>
      <c r="F4" s="234" t="s">
        <v>34</v>
      </c>
      <c r="G4" s="235" t="s">
        <v>35</v>
      </c>
      <c r="H4" s="235" t="s">
        <v>427</v>
      </c>
      <c r="I4" s="5"/>
      <c r="J4" s="236" t="s">
        <v>426</v>
      </c>
      <c r="K4" s="235" t="s">
        <v>34</v>
      </c>
      <c r="L4" s="235" t="s">
        <v>35</v>
      </c>
      <c r="M4" s="235" t="s">
        <v>427</v>
      </c>
      <c r="N4" s="219"/>
      <c r="O4" s="1157" t="s">
        <v>428</v>
      </c>
      <c r="P4" s="1158"/>
      <c r="Q4" s="1158"/>
      <c r="R4" s="1159"/>
      <c r="S4" s="237" t="s">
        <v>429</v>
      </c>
      <c r="T4" s="238" t="s">
        <v>430</v>
      </c>
      <c r="U4" s="239"/>
      <c r="V4" s="240" t="s">
        <v>431</v>
      </c>
      <c r="W4" s="241" t="s">
        <v>34</v>
      </c>
      <c r="X4" s="241" t="s">
        <v>35</v>
      </c>
      <c r="Y4" s="241" t="s">
        <v>427</v>
      </c>
    </row>
    <row r="5" spans="1:30">
      <c r="A5" s="242">
        <v>20500</v>
      </c>
      <c r="B5" s="243">
        <f>ROUNDDOWN(A5*100/107.428,0)</f>
        <v>19082</v>
      </c>
      <c r="C5" s="244">
        <f t="shared" ref="C5:C24" si="0">B5-1</f>
        <v>19081</v>
      </c>
      <c r="D5" s="5"/>
      <c r="E5" s="245">
        <f t="shared" ref="E5:E24" si="1">B5</f>
        <v>19082</v>
      </c>
      <c r="F5" s="246">
        <f>ROUNDUP((E5*0.4%)+0,0)</f>
        <v>77</v>
      </c>
      <c r="G5" s="247">
        <f t="shared" ref="G5:G24" si="2">(E5+F5)*7%</f>
        <v>1341.13</v>
      </c>
      <c r="H5" s="248">
        <f t="shared" ref="H5:H24" si="3">SUM(E5:G5)</f>
        <v>20500.13</v>
      </c>
      <c r="I5" s="5"/>
      <c r="J5" s="249">
        <f t="shared" ref="J5:J24" si="4">C5</f>
        <v>19081</v>
      </c>
      <c r="K5" s="250">
        <f>ROUNDUP((J5*0.4%)+0,0)</f>
        <v>77</v>
      </c>
      <c r="L5" s="247">
        <f t="shared" ref="L5:L24" si="5">(J5+K5)*7%</f>
        <v>1341.0600000000002</v>
      </c>
      <c r="M5" s="248">
        <f t="shared" ref="M5:M24" si="6">SUM(J5:L5)</f>
        <v>20499.060000000001</v>
      </c>
      <c r="N5" s="251">
        <f>A5</f>
        <v>20500</v>
      </c>
      <c r="O5" s="252">
        <f t="shared" ref="O5:O24" si="7">E5</f>
        <v>19082</v>
      </c>
      <c r="P5" s="253">
        <f t="shared" ref="P5:P24" si="8">H5</f>
        <v>20500.13</v>
      </c>
      <c r="Q5" s="254">
        <f t="shared" ref="Q5:Q24" si="9">J5</f>
        <v>19081</v>
      </c>
      <c r="R5" s="255">
        <f t="shared" ref="R5:R24" si="10">M5</f>
        <v>20499.060000000001</v>
      </c>
      <c r="S5" s="256">
        <f>A5</f>
        <v>20500</v>
      </c>
      <c r="T5" s="257">
        <v>8004</v>
      </c>
      <c r="U5" s="258"/>
      <c r="V5" s="259">
        <f>T5</f>
        <v>8004</v>
      </c>
      <c r="W5" s="260">
        <f t="shared" ref="W5:W24" si="11">ROUNDUP((V5*0.4%)+0,0)</f>
        <v>33</v>
      </c>
      <c r="X5" s="261">
        <f t="shared" ref="X5:X24" si="12">(V5+W5)*7%</f>
        <v>562.59</v>
      </c>
      <c r="Y5" s="262">
        <f t="shared" ref="Y5:Y24" si="13">SUM(V5:X5)</f>
        <v>8599.59</v>
      </c>
      <c r="AA5">
        <v>24202</v>
      </c>
      <c r="AB5">
        <v>26000</v>
      </c>
    </row>
    <row r="6" spans="1:30">
      <c r="A6" s="242">
        <v>24000</v>
      </c>
      <c r="B6" s="243">
        <f>ROUNDDOWN(A6*100/107.428,0)</f>
        <v>22340</v>
      </c>
      <c r="C6" s="244">
        <f t="shared" si="0"/>
        <v>22339</v>
      </c>
      <c r="D6" s="5"/>
      <c r="E6" s="245">
        <f t="shared" si="1"/>
        <v>22340</v>
      </c>
      <c r="F6" s="246">
        <f t="shared" ref="F6:F24" si="14">ROUNDUP((E6*0.4%)+0,0)</f>
        <v>90</v>
      </c>
      <c r="G6" s="247">
        <f t="shared" si="2"/>
        <v>1570.1000000000001</v>
      </c>
      <c r="H6" s="248">
        <f t="shared" si="3"/>
        <v>24000.1</v>
      </c>
      <c r="I6" s="5"/>
      <c r="J6" s="249">
        <f t="shared" si="4"/>
        <v>22339</v>
      </c>
      <c r="K6" s="250">
        <f t="shared" ref="K6:K24" si="15">ROUNDUP((J6*0.4%)+0,0)</f>
        <v>90</v>
      </c>
      <c r="L6" s="247">
        <f t="shared" si="5"/>
        <v>1570.0300000000002</v>
      </c>
      <c r="M6" s="248">
        <f t="shared" si="6"/>
        <v>23999.03</v>
      </c>
      <c r="N6" s="251">
        <f>A6</f>
        <v>24000</v>
      </c>
      <c r="O6" s="252">
        <f t="shared" si="7"/>
        <v>22340</v>
      </c>
      <c r="P6" s="253">
        <f t="shared" si="8"/>
        <v>24000.1</v>
      </c>
      <c r="Q6" s="254">
        <f t="shared" si="9"/>
        <v>22339</v>
      </c>
      <c r="R6" s="255">
        <f t="shared" si="10"/>
        <v>23999.03</v>
      </c>
      <c r="S6" s="256">
        <f>A6</f>
        <v>24000</v>
      </c>
      <c r="T6" s="257">
        <v>8191</v>
      </c>
      <c r="U6" s="258"/>
      <c r="V6" s="259">
        <f>T6</f>
        <v>8191</v>
      </c>
      <c r="W6" s="260">
        <f t="shared" si="11"/>
        <v>33</v>
      </c>
      <c r="X6" s="261">
        <f t="shared" si="12"/>
        <v>575.68000000000006</v>
      </c>
      <c r="Y6" s="262">
        <f t="shared" si="13"/>
        <v>8799.68</v>
      </c>
      <c r="AA6">
        <v>25133</v>
      </c>
      <c r="AB6">
        <v>27000</v>
      </c>
    </row>
    <row r="7" spans="1:30">
      <c r="A7" s="242">
        <v>24500</v>
      </c>
      <c r="B7" s="243">
        <f>ROUNDDOWN(A7*100/107.428,0)</f>
        <v>22805</v>
      </c>
      <c r="C7" s="244">
        <f t="shared" si="0"/>
        <v>22804</v>
      </c>
      <c r="D7" s="5"/>
      <c r="E7" s="245">
        <f t="shared" si="1"/>
        <v>22805</v>
      </c>
      <c r="F7" s="246">
        <f t="shared" si="14"/>
        <v>92</v>
      </c>
      <c r="G7" s="247">
        <f t="shared" si="2"/>
        <v>1602.7900000000002</v>
      </c>
      <c r="H7" s="248">
        <f t="shared" si="3"/>
        <v>24499.79</v>
      </c>
      <c r="I7" s="5"/>
      <c r="J7" s="249">
        <f t="shared" si="4"/>
        <v>22804</v>
      </c>
      <c r="K7" s="250">
        <f t="shared" si="15"/>
        <v>92</v>
      </c>
      <c r="L7" s="247">
        <f t="shared" si="5"/>
        <v>1602.7200000000003</v>
      </c>
      <c r="M7" s="248">
        <f t="shared" si="6"/>
        <v>24498.720000000001</v>
      </c>
      <c r="N7" s="251">
        <f>A7</f>
        <v>24500</v>
      </c>
      <c r="O7" s="252">
        <f t="shared" si="7"/>
        <v>22805</v>
      </c>
      <c r="P7" s="253">
        <f t="shared" si="8"/>
        <v>24499.79</v>
      </c>
      <c r="Q7" s="254">
        <f t="shared" si="9"/>
        <v>22804</v>
      </c>
      <c r="R7" s="255">
        <f t="shared" si="10"/>
        <v>24498.720000000001</v>
      </c>
      <c r="S7" s="256">
        <f>A7</f>
        <v>24500</v>
      </c>
      <c r="T7" s="257">
        <v>8750</v>
      </c>
      <c r="U7" s="258"/>
      <c r="V7" s="259">
        <f t="shared" ref="V7:V24" si="16">T7</f>
        <v>8750</v>
      </c>
      <c r="W7" s="260">
        <f t="shared" si="11"/>
        <v>35</v>
      </c>
      <c r="X7" s="261">
        <f t="shared" si="12"/>
        <v>614.95000000000005</v>
      </c>
      <c r="Y7" s="262">
        <f t="shared" si="13"/>
        <v>9399.9500000000007</v>
      </c>
      <c r="AA7">
        <v>26063</v>
      </c>
      <c r="AB7">
        <v>28000</v>
      </c>
    </row>
    <row r="8" spans="1:30">
      <c r="A8" s="242">
        <v>25500</v>
      </c>
      <c r="B8" s="243">
        <f>ROUNDDOWN(A8*100/107.428,0)</f>
        <v>23736</v>
      </c>
      <c r="C8" s="244">
        <f t="shared" si="0"/>
        <v>23735</v>
      </c>
      <c r="D8" s="5"/>
      <c r="E8" s="245">
        <f t="shared" si="1"/>
        <v>23736</v>
      </c>
      <c r="F8" s="246">
        <f t="shared" si="14"/>
        <v>95</v>
      </c>
      <c r="G8" s="247">
        <f t="shared" si="2"/>
        <v>1668.17</v>
      </c>
      <c r="H8" s="248">
        <f t="shared" si="3"/>
        <v>25499.17</v>
      </c>
      <c r="I8" s="5"/>
      <c r="J8" s="249">
        <f t="shared" si="4"/>
        <v>23735</v>
      </c>
      <c r="K8" s="250">
        <f t="shared" si="15"/>
        <v>95</v>
      </c>
      <c r="L8" s="247">
        <f t="shared" si="5"/>
        <v>1668.1000000000001</v>
      </c>
      <c r="M8" s="248">
        <f t="shared" si="6"/>
        <v>25498.1</v>
      </c>
      <c r="N8" s="251">
        <f>A8</f>
        <v>25500</v>
      </c>
      <c r="O8" s="252">
        <f t="shared" si="7"/>
        <v>23736</v>
      </c>
      <c r="P8" s="253">
        <f t="shared" si="8"/>
        <v>25499.17</v>
      </c>
      <c r="Q8" s="254">
        <f t="shared" si="9"/>
        <v>23735</v>
      </c>
      <c r="R8" s="255">
        <f t="shared" si="10"/>
        <v>25498.1</v>
      </c>
      <c r="S8" s="256">
        <f>A8</f>
        <v>25500</v>
      </c>
      <c r="T8" s="257">
        <v>9307</v>
      </c>
      <c r="U8" s="258"/>
      <c r="V8" s="259">
        <f t="shared" si="16"/>
        <v>9307</v>
      </c>
      <c r="W8" s="260">
        <f t="shared" si="11"/>
        <v>38</v>
      </c>
      <c r="X8" s="261">
        <f t="shared" si="12"/>
        <v>654.15000000000009</v>
      </c>
      <c r="Y8" s="262">
        <f t="shared" si="13"/>
        <v>9999.15</v>
      </c>
      <c r="AA8">
        <v>26994</v>
      </c>
      <c r="AB8">
        <v>29000</v>
      </c>
    </row>
    <row r="9" spans="1:30">
      <c r="A9" s="242">
        <v>23500</v>
      </c>
      <c r="B9" s="243">
        <f>ROUNDDOWN(A9*100/107.428,0)</f>
        <v>21875</v>
      </c>
      <c r="C9" s="244">
        <f t="shared" si="0"/>
        <v>21874</v>
      </c>
      <c r="D9" s="5"/>
      <c r="E9" s="245">
        <f t="shared" si="1"/>
        <v>21875</v>
      </c>
      <c r="F9" s="246">
        <f t="shared" si="14"/>
        <v>88</v>
      </c>
      <c r="G9" s="247">
        <f t="shared" si="2"/>
        <v>1537.41</v>
      </c>
      <c r="H9" s="248">
        <f t="shared" si="3"/>
        <v>23500.41</v>
      </c>
      <c r="I9" s="5"/>
      <c r="J9" s="249">
        <f t="shared" si="4"/>
        <v>21874</v>
      </c>
      <c r="K9" s="250">
        <f t="shared" si="15"/>
        <v>88</v>
      </c>
      <c r="L9" s="247">
        <f t="shared" si="5"/>
        <v>1537.3400000000001</v>
      </c>
      <c r="M9" s="248">
        <f t="shared" si="6"/>
        <v>23499.34</v>
      </c>
      <c r="N9" s="251">
        <f>A9</f>
        <v>23500</v>
      </c>
      <c r="O9" s="252">
        <f t="shared" si="7"/>
        <v>21875</v>
      </c>
      <c r="P9" s="253">
        <f t="shared" si="8"/>
        <v>23500.41</v>
      </c>
      <c r="Q9" s="254">
        <f t="shared" si="9"/>
        <v>21874</v>
      </c>
      <c r="R9" s="255">
        <f t="shared" si="10"/>
        <v>23499.34</v>
      </c>
      <c r="S9" s="256">
        <f>A9</f>
        <v>23500</v>
      </c>
      <c r="T9" s="257">
        <v>8004</v>
      </c>
      <c r="U9" s="258"/>
      <c r="V9" s="259">
        <f t="shared" si="16"/>
        <v>8004</v>
      </c>
      <c r="W9" s="260">
        <f t="shared" si="11"/>
        <v>33</v>
      </c>
      <c r="X9" s="261">
        <f t="shared" si="12"/>
        <v>562.59</v>
      </c>
      <c r="Y9" s="262">
        <f t="shared" si="13"/>
        <v>8599.59</v>
      </c>
    </row>
    <row r="10" spans="1:30">
      <c r="A10" s="242">
        <v>26000</v>
      </c>
      <c r="B10" s="263">
        <f t="shared" ref="B10:B24" si="17">ROUNDDOWN(A10*100/107.428,0)</f>
        <v>24202</v>
      </c>
      <c r="C10" s="218">
        <f t="shared" si="0"/>
        <v>24201</v>
      </c>
      <c r="D10" s="229"/>
      <c r="E10" s="264">
        <f t="shared" si="1"/>
        <v>24202</v>
      </c>
      <c r="F10" s="265">
        <f t="shared" si="14"/>
        <v>97</v>
      </c>
      <c r="G10" s="266">
        <f t="shared" si="2"/>
        <v>1700.93</v>
      </c>
      <c r="H10" s="267">
        <f t="shared" si="3"/>
        <v>25999.93</v>
      </c>
      <c r="I10" s="229"/>
      <c r="J10" s="268">
        <f t="shared" si="4"/>
        <v>24201</v>
      </c>
      <c r="K10" s="269">
        <f t="shared" si="15"/>
        <v>97</v>
      </c>
      <c r="L10" s="266">
        <f t="shared" si="5"/>
        <v>1700.8600000000001</v>
      </c>
      <c r="M10" s="267">
        <f t="shared" si="6"/>
        <v>25998.86</v>
      </c>
      <c r="N10" s="251">
        <f t="shared" ref="N10:N24" si="18">A10</f>
        <v>26000</v>
      </c>
      <c r="O10" s="252">
        <f t="shared" si="7"/>
        <v>24202</v>
      </c>
      <c r="P10" s="253">
        <f t="shared" si="8"/>
        <v>25999.93</v>
      </c>
      <c r="Q10" s="254">
        <f t="shared" si="9"/>
        <v>24201</v>
      </c>
      <c r="R10" s="255">
        <f t="shared" si="10"/>
        <v>25998.86</v>
      </c>
      <c r="S10" s="256">
        <f t="shared" ref="S10:S24" si="19">A10</f>
        <v>26000</v>
      </c>
      <c r="T10" s="257">
        <v>8191</v>
      </c>
      <c r="U10" s="258"/>
      <c r="V10" s="259">
        <f t="shared" si="16"/>
        <v>8191</v>
      </c>
      <c r="W10" s="260">
        <f t="shared" si="11"/>
        <v>33</v>
      </c>
      <c r="X10" s="261">
        <f t="shared" si="12"/>
        <v>575.68000000000006</v>
      </c>
      <c r="Y10" s="262">
        <f t="shared" si="13"/>
        <v>8799.68</v>
      </c>
    </row>
    <row r="11" spans="1:30">
      <c r="A11" s="242">
        <v>27000</v>
      </c>
      <c r="B11" s="263">
        <f t="shared" si="17"/>
        <v>25133</v>
      </c>
      <c r="C11" s="218">
        <f t="shared" si="0"/>
        <v>25132</v>
      </c>
      <c r="D11" s="229"/>
      <c r="E11" s="264">
        <f t="shared" si="1"/>
        <v>25133</v>
      </c>
      <c r="F11" s="265">
        <f t="shared" si="14"/>
        <v>101</v>
      </c>
      <c r="G11" s="266">
        <f t="shared" si="2"/>
        <v>1766.38</v>
      </c>
      <c r="H11" s="267">
        <f t="shared" si="3"/>
        <v>27000.38</v>
      </c>
      <c r="I11" s="229"/>
      <c r="J11" s="268">
        <f t="shared" si="4"/>
        <v>25132</v>
      </c>
      <c r="K11" s="269">
        <f t="shared" si="15"/>
        <v>101</v>
      </c>
      <c r="L11" s="266">
        <f t="shared" si="5"/>
        <v>1766.3100000000002</v>
      </c>
      <c r="M11" s="267">
        <f t="shared" si="6"/>
        <v>26999.31</v>
      </c>
      <c r="N11" s="270">
        <f t="shared" si="18"/>
        <v>27000</v>
      </c>
      <c r="O11" s="252">
        <f t="shared" si="7"/>
        <v>25133</v>
      </c>
      <c r="P11" s="253">
        <f t="shared" si="8"/>
        <v>27000.38</v>
      </c>
      <c r="Q11" s="254">
        <f t="shared" si="9"/>
        <v>25132</v>
      </c>
      <c r="R11" s="255">
        <f t="shared" si="10"/>
        <v>26999.31</v>
      </c>
      <c r="S11" s="256">
        <f t="shared" si="19"/>
        <v>27000</v>
      </c>
      <c r="T11" s="257">
        <v>8842</v>
      </c>
      <c r="U11" s="258"/>
      <c r="V11" s="259">
        <f t="shared" si="16"/>
        <v>8842</v>
      </c>
      <c r="W11" s="260">
        <f t="shared" si="11"/>
        <v>36</v>
      </c>
      <c r="X11" s="261">
        <f t="shared" si="12"/>
        <v>621.46</v>
      </c>
      <c r="Y11" s="262">
        <f t="shared" si="13"/>
        <v>9499.4599999999991</v>
      </c>
    </row>
    <row r="12" spans="1:30">
      <c r="A12" s="242">
        <v>28000</v>
      </c>
      <c r="B12" s="263">
        <f t="shared" si="17"/>
        <v>26063</v>
      </c>
      <c r="C12" s="218">
        <f t="shared" si="0"/>
        <v>26062</v>
      </c>
      <c r="D12" s="229"/>
      <c r="E12" s="264">
        <f t="shared" si="1"/>
        <v>26063</v>
      </c>
      <c r="F12" s="265">
        <f t="shared" si="14"/>
        <v>105</v>
      </c>
      <c r="G12" s="266">
        <f t="shared" si="2"/>
        <v>1831.7600000000002</v>
      </c>
      <c r="H12" s="267">
        <f t="shared" si="3"/>
        <v>27999.760000000002</v>
      </c>
      <c r="I12" s="229"/>
      <c r="J12" s="268">
        <f t="shared" si="4"/>
        <v>26062</v>
      </c>
      <c r="K12" s="269">
        <f t="shared" si="15"/>
        <v>105</v>
      </c>
      <c r="L12" s="266">
        <f t="shared" si="5"/>
        <v>1831.6900000000003</v>
      </c>
      <c r="M12" s="267">
        <f t="shared" si="6"/>
        <v>27998.69</v>
      </c>
      <c r="N12" s="270">
        <f t="shared" si="18"/>
        <v>28000</v>
      </c>
      <c r="O12" s="252">
        <f t="shared" si="7"/>
        <v>26063</v>
      </c>
      <c r="P12" s="253">
        <f t="shared" si="8"/>
        <v>27999.760000000002</v>
      </c>
      <c r="Q12" s="254">
        <f t="shared" si="9"/>
        <v>26062</v>
      </c>
      <c r="R12" s="255">
        <f t="shared" si="10"/>
        <v>27998.69</v>
      </c>
      <c r="S12" s="256">
        <f t="shared" si="19"/>
        <v>28000</v>
      </c>
      <c r="T12" s="257">
        <v>9307</v>
      </c>
      <c r="U12" s="258"/>
      <c r="V12" s="259">
        <f t="shared" si="16"/>
        <v>9307</v>
      </c>
      <c r="W12" s="260">
        <f t="shared" si="11"/>
        <v>38</v>
      </c>
      <c r="X12" s="261">
        <f t="shared" si="12"/>
        <v>654.15000000000009</v>
      </c>
      <c r="Y12" s="262">
        <f t="shared" si="13"/>
        <v>9999.15</v>
      </c>
      <c r="AA12">
        <v>13176</v>
      </c>
      <c r="AB12" s="260">
        <f t="shared" ref="AB12:AB14" si="20">ROUNDUP((AA12*0.4%)+0,0)</f>
        <v>53</v>
      </c>
      <c r="AC12" s="261">
        <f t="shared" ref="AC12:AC14" si="21">(AA12+AB12)*7%</f>
        <v>926.03000000000009</v>
      </c>
      <c r="AD12" s="262">
        <f t="shared" ref="AD12:AD14" si="22">SUM(AA12:AC12)</f>
        <v>14155.03</v>
      </c>
    </row>
    <row r="13" spans="1:30">
      <c r="A13" s="242">
        <v>29000</v>
      </c>
      <c r="B13" s="263">
        <f t="shared" si="17"/>
        <v>26994</v>
      </c>
      <c r="C13" s="218">
        <f t="shared" si="0"/>
        <v>26993</v>
      </c>
      <c r="D13" s="229"/>
      <c r="E13" s="264">
        <f t="shared" si="1"/>
        <v>26994</v>
      </c>
      <c r="F13" s="265">
        <f t="shared" si="14"/>
        <v>108</v>
      </c>
      <c r="G13" s="266">
        <f t="shared" si="2"/>
        <v>1897.14</v>
      </c>
      <c r="H13" s="267">
        <f t="shared" si="3"/>
        <v>28999.14</v>
      </c>
      <c r="I13" s="229"/>
      <c r="J13" s="268">
        <f t="shared" si="4"/>
        <v>26993</v>
      </c>
      <c r="K13" s="269">
        <f t="shared" si="15"/>
        <v>108</v>
      </c>
      <c r="L13" s="266">
        <f t="shared" si="5"/>
        <v>1897.0700000000002</v>
      </c>
      <c r="M13" s="267">
        <f t="shared" si="6"/>
        <v>28998.07</v>
      </c>
      <c r="N13" s="270">
        <f t="shared" si="18"/>
        <v>29000</v>
      </c>
      <c r="O13" s="252">
        <f t="shared" si="7"/>
        <v>26994</v>
      </c>
      <c r="P13" s="271">
        <f t="shared" si="8"/>
        <v>28999.14</v>
      </c>
      <c r="Q13" s="254">
        <f t="shared" si="9"/>
        <v>26993</v>
      </c>
      <c r="R13" s="255">
        <f t="shared" si="10"/>
        <v>28998.07</v>
      </c>
      <c r="S13" s="256">
        <f t="shared" si="19"/>
        <v>29000</v>
      </c>
      <c r="T13" s="257">
        <v>9494</v>
      </c>
      <c r="U13" s="258"/>
      <c r="V13" s="259">
        <f t="shared" si="16"/>
        <v>9494</v>
      </c>
      <c r="W13" s="260">
        <f t="shared" si="11"/>
        <v>38</v>
      </c>
      <c r="X13" s="261">
        <f t="shared" si="12"/>
        <v>667.24</v>
      </c>
      <c r="Y13" s="262">
        <f t="shared" si="13"/>
        <v>10199.24</v>
      </c>
      <c r="AA13">
        <v>12876</v>
      </c>
      <c r="AB13" s="260">
        <f t="shared" si="20"/>
        <v>52</v>
      </c>
      <c r="AC13" s="261">
        <f t="shared" si="21"/>
        <v>904.96</v>
      </c>
      <c r="AD13" s="262">
        <f t="shared" si="22"/>
        <v>13832.96</v>
      </c>
    </row>
    <row r="14" spans="1:30">
      <c r="A14" s="242"/>
      <c r="B14" s="263">
        <f t="shared" si="17"/>
        <v>0</v>
      </c>
      <c r="C14" s="218">
        <f t="shared" si="0"/>
        <v>-1</v>
      </c>
      <c r="D14" s="229"/>
      <c r="E14" s="264">
        <f t="shared" si="1"/>
        <v>0</v>
      </c>
      <c r="F14" s="265">
        <f t="shared" si="14"/>
        <v>0</v>
      </c>
      <c r="G14" s="266">
        <f t="shared" si="2"/>
        <v>0</v>
      </c>
      <c r="H14" s="267">
        <f t="shared" si="3"/>
        <v>0</v>
      </c>
      <c r="I14" s="229"/>
      <c r="J14" s="268">
        <f t="shared" si="4"/>
        <v>-1</v>
      </c>
      <c r="K14" s="269">
        <f t="shared" si="15"/>
        <v>-1</v>
      </c>
      <c r="L14" s="266">
        <f t="shared" si="5"/>
        <v>-0.14000000000000001</v>
      </c>
      <c r="M14" s="267">
        <f t="shared" si="6"/>
        <v>-2.14</v>
      </c>
      <c r="N14" s="270">
        <f t="shared" si="18"/>
        <v>0</v>
      </c>
      <c r="O14" s="252">
        <f t="shared" si="7"/>
        <v>0</v>
      </c>
      <c r="P14" s="271">
        <f t="shared" si="8"/>
        <v>0</v>
      </c>
      <c r="Q14" s="254">
        <f t="shared" si="9"/>
        <v>-1</v>
      </c>
      <c r="R14" s="255">
        <f t="shared" si="10"/>
        <v>-2.14</v>
      </c>
      <c r="S14" s="256">
        <f t="shared" si="19"/>
        <v>0</v>
      </c>
      <c r="T14" s="257">
        <v>10239</v>
      </c>
      <c r="U14" s="258"/>
      <c r="V14" s="259">
        <f t="shared" si="16"/>
        <v>10239</v>
      </c>
      <c r="W14" s="260">
        <f t="shared" si="11"/>
        <v>41</v>
      </c>
      <c r="X14" s="261">
        <f t="shared" si="12"/>
        <v>719.6</v>
      </c>
      <c r="Y14" s="262">
        <f t="shared" si="13"/>
        <v>10999.6</v>
      </c>
      <c r="AA14">
        <v>16619</v>
      </c>
      <c r="AB14" s="260">
        <f t="shared" si="20"/>
        <v>67</v>
      </c>
      <c r="AC14" s="261">
        <f t="shared" si="21"/>
        <v>1168.0200000000002</v>
      </c>
      <c r="AD14" s="262">
        <f t="shared" si="22"/>
        <v>17854.02</v>
      </c>
    </row>
    <row r="15" spans="1:30">
      <c r="A15" s="242"/>
      <c r="B15" s="263">
        <f t="shared" si="17"/>
        <v>0</v>
      </c>
      <c r="C15" s="218">
        <f t="shared" si="0"/>
        <v>-1</v>
      </c>
      <c r="D15" s="229"/>
      <c r="E15" s="264">
        <f t="shared" si="1"/>
        <v>0</v>
      </c>
      <c r="F15" s="265">
        <f t="shared" si="14"/>
        <v>0</v>
      </c>
      <c r="G15" s="266">
        <f t="shared" si="2"/>
        <v>0</v>
      </c>
      <c r="H15" s="267">
        <f t="shared" si="3"/>
        <v>0</v>
      </c>
      <c r="I15" s="229"/>
      <c r="J15" s="268">
        <f t="shared" si="4"/>
        <v>-1</v>
      </c>
      <c r="K15" s="269">
        <f t="shared" si="15"/>
        <v>-1</v>
      </c>
      <c r="L15" s="266">
        <f t="shared" si="5"/>
        <v>-0.14000000000000001</v>
      </c>
      <c r="M15" s="267">
        <f t="shared" si="6"/>
        <v>-2.14</v>
      </c>
      <c r="N15" s="270">
        <f t="shared" si="18"/>
        <v>0</v>
      </c>
      <c r="O15" s="252">
        <f t="shared" si="7"/>
        <v>0</v>
      </c>
      <c r="P15" s="271">
        <f t="shared" si="8"/>
        <v>0</v>
      </c>
      <c r="Q15" s="254">
        <f t="shared" si="9"/>
        <v>-1</v>
      </c>
      <c r="R15" s="255">
        <f t="shared" si="10"/>
        <v>-2.14</v>
      </c>
      <c r="S15" s="256">
        <f t="shared" si="19"/>
        <v>0</v>
      </c>
      <c r="T15" s="257">
        <v>6981</v>
      </c>
      <c r="U15" s="258"/>
      <c r="V15" s="259">
        <f t="shared" si="16"/>
        <v>6981</v>
      </c>
      <c r="W15" s="260">
        <f t="shared" si="11"/>
        <v>28</v>
      </c>
      <c r="X15" s="261">
        <f t="shared" si="12"/>
        <v>490.63000000000005</v>
      </c>
      <c r="Y15" s="262">
        <f t="shared" si="13"/>
        <v>7499.63</v>
      </c>
    </row>
    <row r="16" spans="1:30">
      <c r="A16" s="242"/>
      <c r="B16" s="263">
        <f t="shared" si="17"/>
        <v>0</v>
      </c>
      <c r="C16" s="218">
        <f t="shared" si="0"/>
        <v>-1</v>
      </c>
      <c r="D16" s="229"/>
      <c r="E16" s="264">
        <f t="shared" si="1"/>
        <v>0</v>
      </c>
      <c r="F16" s="265">
        <f t="shared" si="14"/>
        <v>0</v>
      </c>
      <c r="G16" s="266">
        <f t="shared" si="2"/>
        <v>0</v>
      </c>
      <c r="H16" s="267">
        <f t="shared" si="3"/>
        <v>0</v>
      </c>
      <c r="I16" s="229"/>
      <c r="J16" s="268">
        <f t="shared" si="4"/>
        <v>-1</v>
      </c>
      <c r="K16" s="269">
        <f t="shared" si="15"/>
        <v>-1</v>
      </c>
      <c r="L16" s="266">
        <f t="shared" si="5"/>
        <v>-0.14000000000000001</v>
      </c>
      <c r="M16" s="267">
        <f t="shared" si="6"/>
        <v>-2.14</v>
      </c>
      <c r="N16" s="270">
        <f t="shared" si="18"/>
        <v>0</v>
      </c>
      <c r="O16" s="252">
        <f t="shared" si="7"/>
        <v>0</v>
      </c>
      <c r="P16" s="271">
        <f t="shared" si="8"/>
        <v>0</v>
      </c>
      <c r="Q16" s="254">
        <f t="shared" si="9"/>
        <v>-1</v>
      </c>
      <c r="R16" s="255">
        <f t="shared" si="10"/>
        <v>-2.14</v>
      </c>
      <c r="S16" s="256">
        <f t="shared" si="19"/>
        <v>0</v>
      </c>
      <c r="T16" s="257">
        <v>7073</v>
      </c>
      <c r="U16" s="258"/>
      <c r="V16" s="259">
        <f t="shared" si="16"/>
        <v>7073</v>
      </c>
      <c r="W16" s="260">
        <f t="shared" si="11"/>
        <v>29</v>
      </c>
      <c r="X16" s="261">
        <f t="shared" si="12"/>
        <v>497.14000000000004</v>
      </c>
      <c r="Y16" s="262">
        <f t="shared" si="13"/>
        <v>7599.14</v>
      </c>
    </row>
    <row r="17" spans="1:25">
      <c r="A17" s="242"/>
      <c r="B17" s="263">
        <f t="shared" si="17"/>
        <v>0</v>
      </c>
      <c r="C17" s="218">
        <f t="shared" si="0"/>
        <v>-1</v>
      </c>
      <c r="D17" s="229"/>
      <c r="E17" s="264">
        <f t="shared" si="1"/>
        <v>0</v>
      </c>
      <c r="F17" s="265">
        <f t="shared" si="14"/>
        <v>0</v>
      </c>
      <c r="G17" s="266">
        <f t="shared" si="2"/>
        <v>0</v>
      </c>
      <c r="H17" s="267">
        <f t="shared" si="3"/>
        <v>0</v>
      </c>
      <c r="I17" s="229"/>
      <c r="J17" s="268">
        <f t="shared" si="4"/>
        <v>-1</v>
      </c>
      <c r="K17" s="269">
        <f t="shared" si="15"/>
        <v>-1</v>
      </c>
      <c r="L17" s="266">
        <f t="shared" si="5"/>
        <v>-0.14000000000000001</v>
      </c>
      <c r="M17" s="267">
        <f t="shared" si="6"/>
        <v>-2.14</v>
      </c>
      <c r="N17" s="270">
        <f t="shared" si="18"/>
        <v>0</v>
      </c>
      <c r="O17" s="252">
        <f t="shared" si="7"/>
        <v>0</v>
      </c>
      <c r="P17" s="271">
        <f t="shared" si="8"/>
        <v>0</v>
      </c>
      <c r="Q17" s="254">
        <f t="shared" si="9"/>
        <v>-1</v>
      </c>
      <c r="R17" s="255">
        <f t="shared" si="10"/>
        <v>-2.14</v>
      </c>
      <c r="S17" s="256">
        <f t="shared" si="19"/>
        <v>0</v>
      </c>
      <c r="T17" s="257">
        <v>7632</v>
      </c>
      <c r="U17" s="258"/>
      <c r="V17" s="259">
        <f t="shared" si="16"/>
        <v>7632</v>
      </c>
      <c r="W17" s="260">
        <f t="shared" si="11"/>
        <v>31</v>
      </c>
      <c r="X17" s="261">
        <f t="shared" si="12"/>
        <v>536.41000000000008</v>
      </c>
      <c r="Y17" s="262">
        <f t="shared" si="13"/>
        <v>8199.41</v>
      </c>
    </row>
    <row r="18" spans="1:25">
      <c r="A18" s="242"/>
      <c r="B18" s="263">
        <f t="shared" si="17"/>
        <v>0</v>
      </c>
      <c r="C18" s="218">
        <f t="shared" si="0"/>
        <v>-1</v>
      </c>
      <c r="D18" s="229"/>
      <c r="E18" s="264">
        <f t="shared" si="1"/>
        <v>0</v>
      </c>
      <c r="F18" s="265">
        <f t="shared" si="14"/>
        <v>0</v>
      </c>
      <c r="G18" s="266">
        <f t="shared" si="2"/>
        <v>0</v>
      </c>
      <c r="H18" s="267">
        <f t="shared" si="3"/>
        <v>0</v>
      </c>
      <c r="I18" s="229"/>
      <c r="J18" s="268">
        <f t="shared" si="4"/>
        <v>-1</v>
      </c>
      <c r="K18" s="269">
        <f t="shared" si="15"/>
        <v>-1</v>
      </c>
      <c r="L18" s="266">
        <f t="shared" si="5"/>
        <v>-0.14000000000000001</v>
      </c>
      <c r="M18" s="267">
        <f t="shared" si="6"/>
        <v>-2.14</v>
      </c>
      <c r="N18" s="270">
        <f t="shared" si="18"/>
        <v>0</v>
      </c>
      <c r="O18" s="252">
        <f t="shared" si="7"/>
        <v>0</v>
      </c>
      <c r="P18" s="271">
        <f t="shared" si="8"/>
        <v>0</v>
      </c>
      <c r="Q18" s="254">
        <f t="shared" si="9"/>
        <v>-1</v>
      </c>
      <c r="R18" s="255">
        <f t="shared" si="10"/>
        <v>-2.14</v>
      </c>
      <c r="S18" s="256">
        <f t="shared" si="19"/>
        <v>0</v>
      </c>
      <c r="T18" s="257">
        <v>6981</v>
      </c>
      <c r="U18" s="258"/>
      <c r="V18" s="259">
        <f t="shared" si="16"/>
        <v>6981</v>
      </c>
      <c r="W18" s="260">
        <f t="shared" si="11"/>
        <v>28</v>
      </c>
      <c r="X18" s="261">
        <f t="shared" si="12"/>
        <v>490.63000000000005</v>
      </c>
      <c r="Y18" s="262">
        <f t="shared" si="13"/>
        <v>7499.63</v>
      </c>
    </row>
    <row r="19" spans="1:25">
      <c r="A19" s="242"/>
      <c r="B19" s="263">
        <f t="shared" si="17"/>
        <v>0</v>
      </c>
      <c r="C19" s="218">
        <f t="shared" si="0"/>
        <v>-1</v>
      </c>
      <c r="D19" s="229"/>
      <c r="E19" s="264">
        <f t="shared" si="1"/>
        <v>0</v>
      </c>
      <c r="F19" s="265">
        <f t="shared" si="14"/>
        <v>0</v>
      </c>
      <c r="G19" s="266">
        <f t="shared" si="2"/>
        <v>0</v>
      </c>
      <c r="H19" s="267">
        <f t="shared" si="3"/>
        <v>0</v>
      </c>
      <c r="I19" s="229"/>
      <c r="J19" s="268">
        <f t="shared" si="4"/>
        <v>-1</v>
      </c>
      <c r="K19" s="269">
        <f t="shared" si="15"/>
        <v>-1</v>
      </c>
      <c r="L19" s="266">
        <f t="shared" si="5"/>
        <v>-0.14000000000000001</v>
      </c>
      <c r="M19" s="267">
        <f t="shared" si="6"/>
        <v>-2.14</v>
      </c>
      <c r="N19" s="270">
        <f t="shared" si="18"/>
        <v>0</v>
      </c>
      <c r="O19" s="252">
        <f t="shared" si="7"/>
        <v>0</v>
      </c>
      <c r="P19" s="271">
        <f t="shared" si="8"/>
        <v>0</v>
      </c>
      <c r="Q19" s="254">
        <f t="shared" si="9"/>
        <v>-1</v>
      </c>
      <c r="R19" s="255">
        <f t="shared" si="10"/>
        <v>-2.14</v>
      </c>
      <c r="S19" s="256">
        <f t="shared" si="19"/>
        <v>0</v>
      </c>
      <c r="T19" s="257">
        <v>7073</v>
      </c>
      <c r="U19" s="258"/>
      <c r="V19" s="259">
        <f t="shared" si="16"/>
        <v>7073</v>
      </c>
      <c r="W19" s="260">
        <f t="shared" si="11"/>
        <v>29</v>
      </c>
      <c r="X19" s="261">
        <f t="shared" si="12"/>
        <v>497.14000000000004</v>
      </c>
      <c r="Y19" s="262">
        <f t="shared" si="13"/>
        <v>7599.14</v>
      </c>
    </row>
    <row r="20" spans="1:25">
      <c r="A20" s="242"/>
      <c r="B20" s="263">
        <f t="shared" si="17"/>
        <v>0</v>
      </c>
      <c r="C20" s="218">
        <f t="shared" si="0"/>
        <v>-1</v>
      </c>
      <c r="D20" s="229"/>
      <c r="E20" s="264">
        <f t="shared" si="1"/>
        <v>0</v>
      </c>
      <c r="F20" s="265">
        <f t="shared" si="14"/>
        <v>0</v>
      </c>
      <c r="G20" s="266">
        <f t="shared" si="2"/>
        <v>0</v>
      </c>
      <c r="H20" s="267">
        <f t="shared" si="3"/>
        <v>0</v>
      </c>
      <c r="I20" s="229"/>
      <c r="J20" s="268">
        <f t="shared" si="4"/>
        <v>-1</v>
      </c>
      <c r="K20" s="269">
        <f t="shared" si="15"/>
        <v>-1</v>
      </c>
      <c r="L20" s="266">
        <f t="shared" si="5"/>
        <v>-0.14000000000000001</v>
      </c>
      <c r="M20" s="267">
        <f t="shared" si="6"/>
        <v>-2.14</v>
      </c>
      <c r="N20" s="270">
        <f t="shared" si="18"/>
        <v>0</v>
      </c>
      <c r="O20" s="252">
        <f t="shared" si="7"/>
        <v>0</v>
      </c>
      <c r="P20" s="271">
        <f t="shared" si="8"/>
        <v>0</v>
      </c>
      <c r="Q20" s="254">
        <f t="shared" si="9"/>
        <v>-1</v>
      </c>
      <c r="R20" s="255">
        <f t="shared" si="10"/>
        <v>-2.14</v>
      </c>
      <c r="S20" s="256">
        <f t="shared" si="19"/>
        <v>0</v>
      </c>
      <c r="T20" s="257">
        <v>7632</v>
      </c>
      <c r="U20" s="258"/>
      <c r="V20" s="259">
        <f t="shared" si="16"/>
        <v>7632</v>
      </c>
      <c r="W20" s="260">
        <f t="shared" si="11"/>
        <v>31</v>
      </c>
      <c r="X20" s="261">
        <f t="shared" si="12"/>
        <v>536.41000000000008</v>
      </c>
      <c r="Y20" s="262">
        <f t="shared" si="13"/>
        <v>8199.41</v>
      </c>
    </row>
    <row r="21" spans="1:25">
      <c r="A21" s="242"/>
      <c r="B21" s="263">
        <f t="shared" si="17"/>
        <v>0</v>
      </c>
      <c r="C21" s="218">
        <f t="shared" si="0"/>
        <v>-1</v>
      </c>
      <c r="D21" s="229"/>
      <c r="E21" s="264">
        <f t="shared" si="1"/>
        <v>0</v>
      </c>
      <c r="F21" s="265">
        <f t="shared" si="14"/>
        <v>0</v>
      </c>
      <c r="G21" s="266">
        <f t="shared" si="2"/>
        <v>0</v>
      </c>
      <c r="H21" s="267">
        <f t="shared" si="3"/>
        <v>0</v>
      </c>
      <c r="I21" s="229"/>
      <c r="J21" s="268">
        <f t="shared" si="4"/>
        <v>-1</v>
      </c>
      <c r="K21" s="269">
        <f t="shared" si="15"/>
        <v>-1</v>
      </c>
      <c r="L21" s="266">
        <f t="shared" si="5"/>
        <v>-0.14000000000000001</v>
      </c>
      <c r="M21" s="267">
        <f t="shared" si="6"/>
        <v>-2.14</v>
      </c>
      <c r="N21" s="270">
        <f t="shared" si="18"/>
        <v>0</v>
      </c>
      <c r="O21" s="252">
        <f t="shared" si="7"/>
        <v>0</v>
      </c>
      <c r="P21" s="271">
        <f t="shared" si="8"/>
        <v>0</v>
      </c>
      <c r="Q21" s="254">
        <f t="shared" si="9"/>
        <v>-1</v>
      </c>
      <c r="R21" s="255">
        <f t="shared" si="10"/>
        <v>-2.14</v>
      </c>
      <c r="S21" s="256">
        <f t="shared" si="19"/>
        <v>0</v>
      </c>
      <c r="T21" s="257">
        <v>8191</v>
      </c>
      <c r="U21" s="258"/>
      <c r="V21" s="259">
        <f t="shared" si="16"/>
        <v>8191</v>
      </c>
      <c r="W21" s="260">
        <f t="shared" si="11"/>
        <v>33</v>
      </c>
      <c r="X21" s="261">
        <f t="shared" si="12"/>
        <v>575.68000000000006</v>
      </c>
      <c r="Y21" s="262">
        <f t="shared" si="13"/>
        <v>8799.68</v>
      </c>
    </row>
    <row r="22" spans="1:25">
      <c r="A22" s="242"/>
      <c r="B22" s="263">
        <f t="shared" si="17"/>
        <v>0</v>
      </c>
      <c r="C22" s="218">
        <f t="shared" si="0"/>
        <v>-1</v>
      </c>
      <c r="D22" s="229"/>
      <c r="E22" s="264">
        <f t="shared" si="1"/>
        <v>0</v>
      </c>
      <c r="F22" s="265">
        <f t="shared" si="14"/>
        <v>0</v>
      </c>
      <c r="G22" s="266">
        <f t="shared" si="2"/>
        <v>0</v>
      </c>
      <c r="H22" s="267">
        <f t="shared" si="3"/>
        <v>0</v>
      </c>
      <c r="I22" s="229"/>
      <c r="J22" s="268">
        <f t="shared" si="4"/>
        <v>-1</v>
      </c>
      <c r="K22" s="269">
        <f t="shared" si="15"/>
        <v>-1</v>
      </c>
      <c r="L22" s="266">
        <f t="shared" si="5"/>
        <v>-0.14000000000000001</v>
      </c>
      <c r="M22" s="267">
        <f t="shared" si="6"/>
        <v>-2.14</v>
      </c>
      <c r="N22" s="270">
        <f t="shared" si="18"/>
        <v>0</v>
      </c>
      <c r="O22" s="252">
        <f t="shared" si="7"/>
        <v>0</v>
      </c>
      <c r="P22" s="271">
        <f t="shared" si="8"/>
        <v>0</v>
      </c>
      <c r="Q22" s="254">
        <f t="shared" si="9"/>
        <v>-1</v>
      </c>
      <c r="R22" s="255">
        <f t="shared" si="10"/>
        <v>-2.14</v>
      </c>
      <c r="S22" s="256">
        <f t="shared" si="19"/>
        <v>0</v>
      </c>
      <c r="T22" s="257">
        <v>8656</v>
      </c>
      <c r="U22" s="258"/>
      <c r="V22" s="259">
        <f t="shared" si="16"/>
        <v>8656</v>
      </c>
      <c r="W22" s="260">
        <f t="shared" si="11"/>
        <v>35</v>
      </c>
      <c r="X22" s="261">
        <f t="shared" si="12"/>
        <v>608.37</v>
      </c>
      <c r="Y22" s="262">
        <f t="shared" si="13"/>
        <v>9299.3700000000008</v>
      </c>
    </row>
    <row r="23" spans="1:25">
      <c r="A23" s="242"/>
      <c r="B23" s="263">
        <f t="shared" si="17"/>
        <v>0</v>
      </c>
      <c r="C23" s="218">
        <f t="shared" si="0"/>
        <v>-1</v>
      </c>
      <c r="D23" s="229"/>
      <c r="E23" s="264">
        <f t="shared" si="1"/>
        <v>0</v>
      </c>
      <c r="F23" s="265">
        <f t="shared" si="14"/>
        <v>0</v>
      </c>
      <c r="G23" s="266">
        <f t="shared" si="2"/>
        <v>0</v>
      </c>
      <c r="H23" s="267">
        <f t="shared" si="3"/>
        <v>0</v>
      </c>
      <c r="I23" s="229"/>
      <c r="J23" s="268">
        <f t="shared" si="4"/>
        <v>-1</v>
      </c>
      <c r="K23" s="269">
        <f t="shared" si="15"/>
        <v>-1</v>
      </c>
      <c r="L23" s="266">
        <f t="shared" si="5"/>
        <v>-0.14000000000000001</v>
      </c>
      <c r="M23" s="267">
        <f t="shared" si="6"/>
        <v>-2.14</v>
      </c>
      <c r="N23" s="270">
        <f t="shared" si="18"/>
        <v>0</v>
      </c>
      <c r="O23" s="252">
        <f t="shared" si="7"/>
        <v>0</v>
      </c>
      <c r="P23" s="271">
        <f t="shared" si="8"/>
        <v>0</v>
      </c>
      <c r="Q23" s="254">
        <f t="shared" si="9"/>
        <v>-1</v>
      </c>
      <c r="R23" s="255">
        <f t="shared" si="10"/>
        <v>-2.14</v>
      </c>
      <c r="S23" s="256">
        <f t="shared" si="19"/>
        <v>0</v>
      </c>
      <c r="T23" s="257">
        <v>9121</v>
      </c>
      <c r="U23" s="258"/>
      <c r="V23" s="259">
        <f t="shared" si="16"/>
        <v>9121</v>
      </c>
      <c r="W23" s="260">
        <f t="shared" si="11"/>
        <v>37</v>
      </c>
      <c r="X23" s="261">
        <f t="shared" si="12"/>
        <v>641.06000000000006</v>
      </c>
      <c r="Y23" s="262">
        <f t="shared" si="13"/>
        <v>9799.06</v>
      </c>
    </row>
    <row r="24" spans="1:25">
      <c r="A24" s="272"/>
      <c r="B24" s="263">
        <f t="shared" si="17"/>
        <v>0</v>
      </c>
      <c r="C24" s="218">
        <f t="shared" si="0"/>
        <v>-1</v>
      </c>
      <c r="D24" s="229"/>
      <c r="E24" s="264">
        <f t="shared" si="1"/>
        <v>0</v>
      </c>
      <c r="F24" s="265">
        <f t="shared" si="14"/>
        <v>0</v>
      </c>
      <c r="G24" s="266">
        <f t="shared" si="2"/>
        <v>0</v>
      </c>
      <c r="H24" s="267">
        <f t="shared" si="3"/>
        <v>0</v>
      </c>
      <c r="I24" s="229"/>
      <c r="J24" s="268">
        <f t="shared" si="4"/>
        <v>-1</v>
      </c>
      <c r="K24" s="269">
        <f t="shared" si="15"/>
        <v>-1</v>
      </c>
      <c r="L24" s="266">
        <f t="shared" si="5"/>
        <v>-0.14000000000000001</v>
      </c>
      <c r="M24" s="267">
        <f t="shared" si="6"/>
        <v>-2.14</v>
      </c>
      <c r="N24" s="270">
        <f t="shared" si="18"/>
        <v>0</v>
      </c>
      <c r="O24" s="252">
        <f t="shared" si="7"/>
        <v>0</v>
      </c>
      <c r="P24" s="271">
        <f t="shared" si="8"/>
        <v>0</v>
      </c>
      <c r="Q24" s="254">
        <f t="shared" si="9"/>
        <v>-1</v>
      </c>
      <c r="R24" s="255">
        <f t="shared" si="10"/>
        <v>-2.14</v>
      </c>
      <c r="S24" s="256">
        <f t="shared" si="19"/>
        <v>0</v>
      </c>
      <c r="T24" s="273">
        <v>8283</v>
      </c>
      <c r="U24" s="258"/>
      <c r="V24" s="259">
        <f t="shared" si="16"/>
        <v>8283</v>
      </c>
      <c r="W24" s="260">
        <f t="shared" si="11"/>
        <v>34</v>
      </c>
      <c r="X24" s="261">
        <f t="shared" si="12"/>
        <v>582.19000000000005</v>
      </c>
      <c r="Y24" s="262">
        <f t="shared" si="13"/>
        <v>8899.19</v>
      </c>
    </row>
  </sheetData>
  <mergeCells count="1">
    <mergeCell ref="O4:R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K33"/>
  <sheetViews>
    <sheetView workbookViewId="0">
      <selection activeCell="AM32" sqref="AM32"/>
    </sheetView>
  </sheetViews>
  <sheetFormatPr defaultRowHeight="14.25"/>
  <cols>
    <col min="1" max="1" width="6.25" customWidth="1"/>
    <col min="2" max="2" width="7.125" customWidth="1"/>
    <col min="3" max="3" width="5.375" customWidth="1"/>
    <col min="4" max="4" width="4.375" customWidth="1"/>
    <col min="5" max="6" width="5.375" customWidth="1"/>
    <col min="7" max="8" width="4.625" customWidth="1"/>
    <col min="9" max="12" width="4.625" hidden="1" customWidth="1"/>
    <col min="13" max="14" width="4.625" customWidth="1"/>
    <col min="15" max="16" width="5" customWidth="1"/>
    <col min="17" max="18" width="4.625" customWidth="1"/>
    <col min="19" max="22" width="4.625" hidden="1" customWidth="1"/>
    <col min="23" max="24" width="4.625" customWidth="1"/>
    <col min="25" max="26" width="5.625" customWidth="1"/>
    <col min="27" max="27" width="4.625" customWidth="1"/>
    <col min="28" max="28" width="5.25" customWidth="1"/>
    <col min="29" max="32" width="4.625" hidden="1" customWidth="1"/>
    <col min="33" max="34" width="4.625" customWidth="1"/>
    <col min="35" max="35" width="6.375" customWidth="1"/>
    <col min="36" max="36" width="5.625" customWidth="1"/>
    <col min="37" max="37" width="8.125" customWidth="1"/>
  </cols>
  <sheetData>
    <row r="1" spans="1:37" ht="5.25" customHeight="1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I1" s="163"/>
      <c r="AJ1" s="163"/>
      <c r="AK1" s="163"/>
    </row>
    <row r="2" spans="1:37" ht="33" customHeight="1">
      <c r="A2" s="163"/>
      <c r="B2" s="163"/>
      <c r="C2" s="173"/>
      <c r="D2" s="174"/>
      <c r="E2" s="171"/>
      <c r="F2" s="174"/>
      <c r="G2" s="174"/>
      <c r="H2" s="174"/>
      <c r="I2" s="174"/>
      <c r="J2" s="174"/>
      <c r="K2" s="174"/>
      <c r="L2" s="174"/>
      <c r="M2" s="171"/>
      <c r="N2" s="174"/>
      <c r="O2" s="174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5"/>
      <c r="AK2" s="165"/>
    </row>
    <row r="3" spans="1:37" ht="6.75" customHeight="1">
      <c r="A3" s="163"/>
      <c r="B3" s="163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63"/>
    </row>
    <row r="4" spans="1:37" ht="21" customHeight="1">
      <c r="A4" s="163"/>
      <c r="B4" s="163"/>
      <c r="C4" s="166"/>
      <c r="D4" s="166"/>
      <c r="E4" s="166"/>
      <c r="F4" s="166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5"/>
    </row>
    <row r="5" spans="1:37" ht="20.25" customHeight="1">
      <c r="A5" s="163"/>
      <c r="B5" s="163"/>
      <c r="C5" s="166"/>
      <c r="D5" s="166"/>
      <c r="E5" s="166"/>
      <c r="F5" s="166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3"/>
    </row>
    <row r="6" spans="1:37" ht="20.25" customHeight="1">
      <c r="A6" s="163"/>
      <c r="B6" s="163"/>
      <c r="C6" s="166"/>
      <c r="D6" s="166"/>
      <c r="E6" s="166"/>
      <c r="F6" s="166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3"/>
    </row>
    <row r="7" spans="1:37" ht="20.25" customHeight="1">
      <c r="A7" s="163"/>
      <c r="B7" s="163"/>
      <c r="C7" s="167"/>
      <c r="D7" s="167"/>
      <c r="E7" s="167"/>
      <c r="F7" s="167"/>
      <c r="G7" s="169"/>
      <c r="H7" s="169"/>
      <c r="I7" s="169"/>
      <c r="J7" s="169"/>
      <c r="K7" s="169"/>
      <c r="L7" s="169"/>
      <c r="M7" s="170"/>
      <c r="N7" s="170"/>
      <c r="O7" s="170"/>
      <c r="P7" s="170"/>
      <c r="Q7" s="169"/>
      <c r="R7" s="169"/>
      <c r="S7" s="169"/>
      <c r="T7" s="169"/>
      <c r="U7" s="169"/>
      <c r="V7" s="169"/>
      <c r="W7" s="170"/>
      <c r="X7" s="170"/>
      <c r="Y7" s="170"/>
      <c r="Z7" s="170"/>
      <c r="AA7" s="169"/>
      <c r="AB7" s="169"/>
      <c r="AC7" s="169"/>
      <c r="AD7" s="169"/>
      <c r="AE7" s="169"/>
      <c r="AF7" s="169"/>
      <c r="AG7" s="170"/>
      <c r="AH7" s="170"/>
      <c r="AI7" s="170"/>
      <c r="AJ7" s="170"/>
      <c r="AK7" s="163"/>
    </row>
    <row r="8" spans="1:37" ht="20.25" customHeight="1">
      <c r="A8" s="163"/>
      <c r="B8" s="163"/>
      <c r="C8" s="167"/>
      <c r="D8" s="167"/>
      <c r="E8" s="167"/>
      <c r="F8" s="167"/>
      <c r="G8" s="169"/>
      <c r="H8" s="169"/>
      <c r="I8" s="169"/>
      <c r="J8" s="169"/>
      <c r="K8" s="169"/>
      <c r="L8" s="169"/>
      <c r="M8" s="170"/>
      <c r="N8" s="170"/>
      <c r="O8" s="170"/>
      <c r="P8" s="170"/>
      <c r="Q8" s="169"/>
      <c r="R8" s="169"/>
      <c r="S8" s="169"/>
      <c r="T8" s="169"/>
      <c r="U8" s="169"/>
      <c r="V8" s="169"/>
      <c r="W8" s="170"/>
      <c r="X8" s="170"/>
      <c r="Y8" s="170"/>
      <c r="Z8" s="170"/>
      <c r="AA8" s="169"/>
      <c r="AB8" s="169"/>
      <c r="AC8" s="169"/>
      <c r="AD8" s="169"/>
      <c r="AE8" s="169"/>
      <c r="AF8" s="169"/>
      <c r="AG8" s="170"/>
      <c r="AH8" s="170"/>
      <c r="AI8" s="170"/>
      <c r="AJ8" s="170"/>
      <c r="AK8" s="163"/>
    </row>
    <row r="9" spans="1:37" ht="20.25" customHeight="1">
      <c r="A9" s="163"/>
      <c r="B9" s="163"/>
      <c r="C9" s="167"/>
      <c r="D9" s="167"/>
      <c r="E9" s="167"/>
      <c r="F9" s="167"/>
      <c r="G9" s="169"/>
      <c r="H9" s="169"/>
      <c r="I9" s="169"/>
      <c r="J9" s="169"/>
      <c r="K9" s="169"/>
      <c r="L9" s="169"/>
      <c r="M9" s="170"/>
      <c r="N9" s="170"/>
      <c r="O9" s="170"/>
      <c r="P9" s="170"/>
      <c r="Q9" s="169"/>
      <c r="R9" s="169"/>
      <c r="S9" s="169"/>
      <c r="T9" s="169"/>
      <c r="U9" s="169"/>
      <c r="V9" s="169"/>
      <c r="W9" s="170"/>
      <c r="X9" s="170"/>
      <c r="Y9" s="170"/>
      <c r="Z9" s="170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63"/>
    </row>
    <row r="10" spans="1:37" ht="20.25" customHeight="1">
      <c r="A10" s="163"/>
      <c r="B10" s="163"/>
      <c r="C10" s="167"/>
      <c r="D10" s="167"/>
      <c r="E10" s="167"/>
      <c r="F10" s="167"/>
      <c r="G10" s="169"/>
      <c r="H10" s="169"/>
      <c r="I10" s="169"/>
      <c r="J10" s="169"/>
      <c r="K10" s="169"/>
      <c r="L10" s="169"/>
      <c r="M10" s="170"/>
      <c r="N10" s="170"/>
      <c r="O10" s="170"/>
      <c r="P10" s="170"/>
      <c r="Q10" s="169"/>
      <c r="R10" s="169"/>
      <c r="S10" s="169"/>
      <c r="T10" s="169"/>
      <c r="U10" s="169"/>
      <c r="V10" s="169"/>
      <c r="W10" s="170"/>
      <c r="X10" s="170"/>
      <c r="Y10" s="170"/>
      <c r="Z10" s="170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63"/>
    </row>
    <row r="11" spans="1:37" ht="20.25" customHeight="1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</row>
    <row r="12" spans="1:37" ht="20.25" customHeight="1">
      <c r="A12" s="163"/>
      <c r="B12" s="163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</row>
    <row r="13" spans="1:37" ht="20.25" customHeight="1">
      <c r="A13" s="906"/>
      <c r="B13" s="1172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</row>
    <row r="14" spans="1:37" ht="20.25" customHeight="1" thickBot="1">
      <c r="A14" s="163"/>
      <c r="B14" s="163"/>
      <c r="C14" s="163"/>
      <c r="D14" s="163"/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</row>
    <row r="15" spans="1:37" ht="20.25" customHeight="1" thickBot="1">
      <c r="A15" s="861" t="s">
        <v>400</v>
      </c>
      <c r="B15" s="862"/>
      <c r="C15" s="1173" t="s">
        <v>402</v>
      </c>
      <c r="D15" s="1173"/>
      <c r="E15" s="1173"/>
      <c r="F15" s="1173"/>
      <c r="G15" s="1174" t="s">
        <v>259</v>
      </c>
      <c r="H15" s="1174"/>
      <c r="I15" s="1174"/>
      <c r="J15" s="1174"/>
      <c r="K15" s="1174"/>
      <c r="L15" s="1174"/>
      <c r="M15" s="1174"/>
      <c r="N15" s="1174"/>
      <c r="O15" s="1174"/>
      <c r="P15" s="1174"/>
      <c r="Q15" s="1174" t="s">
        <v>44</v>
      </c>
      <c r="R15" s="1174"/>
      <c r="S15" s="1174"/>
      <c r="T15" s="1174"/>
      <c r="U15" s="1174"/>
      <c r="V15" s="1174"/>
      <c r="W15" s="1174"/>
      <c r="X15" s="1174"/>
      <c r="Y15" s="1174"/>
      <c r="Z15" s="1174"/>
      <c r="AA15" s="1174"/>
      <c r="AB15" s="1174"/>
      <c r="AC15" s="1174"/>
      <c r="AD15" s="1174"/>
      <c r="AE15" s="1174"/>
      <c r="AF15" s="1174"/>
      <c r="AG15" s="1174"/>
      <c r="AH15" s="1174"/>
      <c r="AI15" s="1174"/>
      <c r="AJ15" s="1174"/>
      <c r="AK15" s="163"/>
    </row>
    <row r="16" spans="1:37" ht="20.25" customHeight="1" thickBot="1">
      <c r="A16" s="861"/>
      <c r="B16" s="862"/>
      <c r="C16" s="1173"/>
      <c r="D16" s="1173"/>
      <c r="E16" s="1173"/>
      <c r="F16" s="1173"/>
      <c r="G16" s="1174" t="s">
        <v>289</v>
      </c>
      <c r="H16" s="1174"/>
      <c r="I16" s="1174"/>
      <c r="J16" s="1174"/>
      <c r="K16" s="1174"/>
      <c r="L16" s="1174"/>
      <c r="M16" s="1174"/>
      <c r="N16" s="1174"/>
      <c r="O16" s="1174"/>
      <c r="P16" s="1174"/>
      <c r="Q16" s="1174" t="s">
        <v>289</v>
      </c>
      <c r="R16" s="1174"/>
      <c r="S16" s="1174"/>
      <c r="T16" s="1174"/>
      <c r="U16" s="1174"/>
      <c r="V16" s="1174"/>
      <c r="W16" s="1174"/>
      <c r="X16" s="1174"/>
      <c r="Y16" s="1174"/>
      <c r="Z16" s="1174"/>
      <c r="AA16" s="1174" t="s">
        <v>280</v>
      </c>
      <c r="AB16" s="1174"/>
      <c r="AC16" s="1174"/>
      <c r="AD16" s="1174"/>
      <c r="AE16" s="1174"/>
      <c r="AF16" s="1174"/>
      <c r="AG16" s="1174"/>
      <c r="AH16" s="1174"/>
      <c r="AI16" s="1174"/>
      <c r="AJ16" s="1174"/>
      <c r="AK16" s="163"/>
    </row>
    <row r="17" spans="1:37" ht="20.25" customHeight="1" thickBot="1">
      <c r="A17" s="172"/>
      <c r="B17" s="172"/>
      <c r="C17" s="1173"/>
      <c r="D17" s="1173"/>
      <c r="E17" s="1173"/>
      <c r="F17" s="1173"/>
      <c r="G17" s="1175" t="s">
        <v>0</v>
      </c>
      <c r="H17" s="1175"/>
      <c r="I17" s="1175" t="s">
        <v>34</v>
      </c>
      <c r="J17" s="1175"/>
      <c r="K17" s="1175" t="s">
        <v>35</v>
      </c>
      <c r="L17" s="1175"/>
      <c r="M17" s="1175" t="s">
        <v>28</v>
      </c>
      <c r="N17" s="1175"/>
      <c r="O17" s="1175" t="s">
        <v>238</v>
      </c>
      <c r="P17" s="1175"/>
      <c r="Q17" s="1175" t="s">
        <v>0</v>
      </c>
      <c r="R17" s="1175"/>
      <c r="S17" s="1175" t="s">
        <v>34</v>
      </c>
      <c r="T17" s="1175"/>
      <c r="U17" s="1175" t="s">
        <v>35</v>
      </c>
      <c r="V17" s="1175"/>
      <c r="W17" s="1175" t="s">
        <v>28</v>
      </c>
      <c r="X17" s="1175"/>
      <c r="Y17" s="1175" t="s">
        <v>238</v>
      </c>
      <c r="Z17" s="1175"/>
      <c r="AA17" s="1175" t="s">
        <v>0</v>
      </c>
      <c r="AB17" s="1175"/>
      <c r="AC17" s="1175" t="s">
        <v>34</v>
      </c>
      <c r="AD17" s="1175"/>
      <c r="AE17" s="1175" t="s">
        <v>35</v>
      </c>
      <c r="AF17" s="1175"/>
      <c r="AG17" s="1175" t="s">
        <v>28</v>
      </c>
      <c r="AH17" s="1175"/>
      <c r="AI17" s="1175" t="s">
        <v>238</v>
      </c>
      <c r="AJ17" s="1175"/>
      <c r="AK17" s="163"/>
    </row>
    <row r="18" spans="1:37" ht="17.25" customHeight="1" thickBot="1">
      <c r="A18" s="861" t="s">
        <v>401</v>
      </c>
      <c r="B18" s="862"/>
      <c r="C18" s="1170" t="s">
        <v>45</v>
      </c>
      <c r="D18" s="1170"/>
      <c r="E18" s="1170"/>
      <c r="F18" s="1170"/>
      <c r="G18" s="1171"/>
      <c r="H18" s="1171"/>
      <c r="I18" s="1171">
        <f>ROUNDUP((G18*0.4%)+0,0)</f>
        <v>0</v>
      </c>
      <c r="J18" s="1171"/>
      <c r="K18" s="1171">
        <f>(G18+I18)*7%</f>
        <v>0</v>
      </c>
      <c r="L18" s="1171"/>
      <c r="M18" s="1167">
        <f>SUM(G18:L18)</f>
        <v>0</v>
      </c>
      <c r="N18" s="1167"/>
      <c r="O18" s="1167"/>
      <c r="P18" s="1167"/>
      <c r="Q18" s="1171"/>
      <c r="R18" s="1171"/>
      <c r="S18" s="1171">
        <f>ROUNDUP((Q18*0.4%)+0,0)</f>
        <v>0</v>
      </c>
      <c r="T18" s="1171"/>
      <c r="U18" s="1171">
        <f>(Q18+S18)*7%</f>
        <v>0</v>
      </c>
      <c r="V18" s="1171"/>
      <c r="W18" s="1167">
        <f>SUM(Q18:V18)</f>
        <v>0</v>
      </c>
      <c r="X18" s="1167"/>
      <c r="Y18" s="1167"/>
      <c r="Z18" s="1167"/>
      <c r="AA18" s="1171"/>
      <c r="AB18" s="1171"/>
      <c r="AC18" s="1171">
        <f>ROUNDUP((AA18*0.4%)+0,0)</f>
        <v>0</v>
      </c>
      <c r="AD18" s="1171"/>
      <c r="AE18" s="1171">
        <f>(AA18+AC18)*7%</f>
        <v>0</v>
      </c>
      <c r="AF18" s="1171"/>
      <c r="AG18" s="1167">
        <f>SUM(AA18:AF18)</f>
        <v>0</v>
      </c>
      <c r="AH18" s="1167"/>
      <c r="AI18" s="1167"/>
      <c r="AJ18" s="1167"/>
      <c r="AK18" s="163"/>
    </row>
    <row r="19" spans="1:37" ht="16.5" customHeight="1" thickBot="1">
      <c r="A19" s="861"/>
      <c r="B19" s="862"/>
      <c r="C19" s="1170" t="s">
        <v>384</v>
      </c>
      <c r="D19" s="1170"/>
      <c r="E19" s="1170"/>
      <c r="F19" s="1170"/>
      <c r="G19" s="1171"/>
      <c r="H19" s="1171"/>
      <c r="I19" s="1171">
        <f t="shared" ref="I19:I20" si="0">ROUNDUP((G19*0.4%)+0,0)</f>
        <v>0</v>
      </c>
      <c r="J19" s="1171"/>
      <c r="K19" s="1171">
        <f t="shared" ref="K19:K20" si="1">(G19+I19)*7%</f>
        <v>0</v>
      </c>
      <c r="L19" s="1171"/>
      <c r="M19" s="1167">
        <f t="shared" ref="M19:M20" si="2">SUM(G19:L19)</f>
        <v>0</v>
      </c>
      <c r="N19" s="1167"/>
      <c r="O19" s="1167"/>
      <c r="P19" s="1167"/>
      <c r="Q19" s="1171"/>
      <c r="R19" s="1171"/>
      <c r="S19" s="1171">
        <f t="shared" ref="S19:S20" si="3">ROUNDUP((Q19*0.4%)+0,0)</f>
        <v>0</v>
      </c>
      <c r="T19" s="1171"/>
      <c r="U19" s="1171">
        <f t="shared" ref="U19:U20" si="4">(Q19+S19)*7%</f>
        <v>0</v>
      </c>
      <c r="V19" s="1171"/>
      <c r="W19" s="1167">
        <f t="shared" ref="W19:W20" si="5">SUM(Q19:V19)</f>
        <v>0</v>
      </c>
      <c r="X19" s="1167"/>
      <c r="Y19" s="1167"/>
      <c r="Z19" s="1167"/>
      <c r="AA19" s="1171"/>
      <c r="AB19" s="1171"/>
      <c r="AC19" s="1171">
        <f t="shared" ref="AC19" si="6">ROUNDUP((AA19*0.4%)+0,0)</f>
        <v>0</v>
      </c>
      <c r="AD19" s="1171"/>
      <c r="AE19" s="1171">
        <f t="shared" ref="AE19" si="7">(AA19+AC19)*7%</f>
        <v>0</v>
      </c>
      <c r="AF19" s="1171"/>
      <c r="AG19" s="1167">
        <f t="shared" ref="AG19" si="8">SUM(AA19:AF19)</f>
        <v>0</v>
      </c>
      <c r="AH19" s="1167"/>
      <c r="AI19" s="1167"/>
      <c r="AJ19" s="1167"/>
      <c r="AK19" s="163"/>
    </row>
    <row r="20" spans="1:37" ht="16.5" customHeight="1" thickBot="1">
      <c r="A20" s="840"/>
      <c r="B20" s="901"/>
      <c r="C20" s="1170" t="s">
        <v>382</v>
      </c>
      <c r="D20" s="1170"/>
      <c r="E20" s="1170"/>
      <c r="F20" s="1170"/>
      <c r="G20" s="1171"/>
      <c r="H20" s="1171"/>
      <c r="I20" s="1171">
        <f t="shared" si="0"/>
        <v>0</v>
      </c>
      <c r="J20" s="1171"/>
      <c r="K20" s="1171">
        <f t="shared" si="1"/>
        <v>0</v>
      </c>
      <c r="L20" s="1171"/>
      <c r="M20" s="1167">
        <f t="shared" si="2"/>
        <v>0</v>
      </c>
      <c r="N20" s="1167"/>
      <c r="O20" s="1167"/>
      <c r="P20" s="1167"/>
      <c r="Q20" s="1171"/>
      <c r="R20" s="1171"/>
      <c r="S20" s="1171">
        <f t="shared" si="3"/>
        <v>0</v>
      </c>
      <c r="T20" s="1171"/>
      <c r="U20" s="1171">
        <f t="shared" si="4"/>
        <v>0</v>
      </c>
      <c r="V20" s="1171"/>
      <c r="W20" s="1167">
        <f t="shared" si="5"/>
        <v>0</v>
      </c>
      <c r="X20" s="1167"/>
      <c r="Y20" s="1167"/>
      <c r="Z20" s="1167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3"/>
    </row>
    <row r="21" spans="1:37" ht="16.5" customHeight="1" thickBot="1">
      <c r="A21" s="841" t="s">
        <v>96</v>
      </c>
      <c r="B21" s="841"/>
      <c r="C21" s="174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</row>
    <row r="22" spans="1:37" ht="17.25" customHeight="1" thickBot="1">
      <c r="A22" s="176"/>
      <c r="B22" s="176"/>
      <c r="C22" s="1168" t="s">
        <v>267</v>
      </c>
      <c r="D22" s="1168"/>
      <c r="E22" s="1168"/>
      <c r="F22" s="1168"/>
      <c r="G22" s="1169" t="s">
        <v>259</v>
      </c>
      <c r="H22" s="1169"/>
      <c r="I22" s="1169"/>
      <c r="J22" s="1169"/>
      <c r="K22" s="1169"/>
      <c r="L22" s="1169"/>
      <c r="M22" s="1169"/>
      <c r="N22" s="1169"/>
      <c r="O22" s="1169"/>
      <c r="P22" s="1169"/>
      <c r="Q22" s="1169" t="s">
        <v>44</v>
      </c>
      <c r="R22" s="1169"/>
      <c r="S22" s="1169"/>
      <c r="T22" s="1169"/>
      <c r="U22" s="1169"/>
      <c r="V22" s="1169"/>
      <c r="W22" s="1169"/>
      <c r="X22" s="1169"/>
      <c r="Y22" s="1169"/>
      <c r="Z22" s="1169"/>
      <c r="AA22" s="1169"/>
      <c r="AB22" s="1169"/>
      <c r="AC22" s="1169"/>
      <c r="AD22" s="1169"/>
      <c r="AE22" s="1169"/>
      <c r="AF22" s="1169"/>
      <c r="AG22" s="1169"/>
      <c r="AH22" s="1169"/>
      <c r="AI22" s="1169"/>
      <c r="AJ22" s="1169"/>
      <c r="AK22" s="163"/>
    </row>
    <row r="23" spans="1:37" ht="17.25" customHeight="1" thickBot="1">
      <c r="A23" s="840" t="s">
        <v>398</v>
      </c>
      <c r="B23" s="901"/>
      <c r="C23" s="1168"/>
      <c r="D23" s="1168"/>
      <c r="E23" s="1168"/>
      <c r="F23" s="1168"/>
      <c r="G23" s="1169" t="s">
        <v>289</v>
      </c>
      <c r="H23" s="1169"/>
      <c r="I23" s="1169"/>
      <c r="J23" s="1169"/>
      <c r="K23" s="1169"/>
      <c r="L23" s="1169"/>
      <c r="M23" s="1169"/>
      <c r="N23" s="1169"/>
      <c r="O23" s="1169"/>
      <c r="P23" s="1169"/>
      <c r="Q23" s="1169" t="s">
        <v>289</v>
      </c>
      <c r="R23" s="1169"/>
      <c r="S23" s="1169"/>
      <c r="T23" s="1169"/>
      <c r="U23" s="1169"/>
      <c r="V23" s="1169"/>
      <c r="W23" s="1169"/>
      <c r="X23" s="1169"/>
      <c r="Y23" s="1169"/>
      <c r="Z23" s="1169"/>
      <c r="AA23" s="1169" t="s">
        <v>399</v>
      </c>
      <c r="AB23" s="1169"/>
      <c r="AC23" s="1169"/>
      <c r="AD23" s="1169"/>
      <c r="AE23" s="1169"/>
      <c r="AF23" s="1169"/>
      <c r="AG23" s="1169"/>
      <c r="AH23" s="1169"/>
      <c r="AI23" s="1169"/>
      <c r="AJ23" s="1169"/>
      <c r="AK23" s="163"/>
    </row>
    <row r="24" spans="1:37" ht="16.5" customHeight="1" thickBot="1">
      <c r="A24" s="176"/>
      <c r="B24" s="176"/>
      <c r="C24" s="1168"/>
      <c r="D24" s="1168"/>
      <c r="E24" s="1168"/>
      <c r="F24" s="1168"/>
      <c r="G24" s="1165" t="s">
        <v>0</v>
      </c>
      <c r="H24" s="1165"/>
      <c r="I24" s="1165" t="s">
        <v>34</v>
      </c>
      <c r="J24" s="1165"/>
      <c r="K24" s="1165" t="s">
        <v>35</v>
      </c>
      <c r="L24" s="1165"/>
      <c r="M24" s="1165" t="s">
        <v>28</v>
      </c>
      <c r="N24" s="1165"/>
      <c r="O24" s="1165" t="s">
        <v>238</v>
      </c>
      <c r="P24" s="1165"/>
      <c r="Q24" s="1165" t="s">
        <v>0</v>
      </c>
      <c r="R24" s="1165"/>
      <c r="S24" s="1165" t="s">
        <v>34</v>
      </c>
      <c r="T24" s="1165"/>
      <c r="U24" s="1165" t="s">
        <v>35</v>
      </c>
      <c r="V24" s="1165"/>
      <c r="W24" s="1165" t="s">
        <v>28</v>
      </c>
      <c r="X24" s="1165"/>
      <c r="Y24" s="1165" t="s">
        <v>238</v>
      </c>
      <c r="Z24" s="1165"/>
      <c r="AA24" s="1165" t="s">
        <v>0</v>
      </c>
      <c r="AB24" s="1165"/>
      <c r="AC24" s="1165" t="s">
        <v>34</v>
      </c>
      <c r="AD24" s="1165"/>
      <c r="AE24" s="1165" t="s">
        <v>35</v>
      </c>
      <c r="AF24" s="1165"/>
      <c r="AG24" s="1165" t="s">
        <v>28</v>
      </c>
      <c r="AH24" s="1165"/>
      <c r="AI24" s="1165" t="s">
        <v>238</v>
      </c>
      <c r="AJ24" s="1165"/>
      <c r="AK24" s="163"/>
    </row>
    <row r="25" spans="1:37" ht="18.75" customHeight="1" thickBot="1">
      <c r="A25" s="840">
        <v>2</v>
      </c>
      <c r="B25" s="901"/>
      <c r="C25" s="1166" t="s">
        <v>45</v>
      </c>
      <c r="D25" s="1166"/>
      <c r="E25" s="1166"/>
      <c r="F25" s="1166"/>
      <c r="G25" s="1164"/>
      <c r="H25" s="1164"/>
      <c r="I25" s="1164">
        <f>ROUNDUP((G25*0.4%)+0,0)</f>
        <v>0</v>
      </c>
      <c r="J25" s="1164"/>
      <c r="K25" s="1164">
        <f>(G25+I25)*7%</f>
        <v>0</v>
      </c>
      <c r="L25" s="1164"/>
      <c r="M25" s="1162">
        <f>SUM(G25:L25)</f>
        <v>0</v>
      </c>
      <c r="N25" s="1162"/>
      <c r="O25" s="1162"/>
      <c r="P25" s="1162"/>
      <c r="Q25" s="1164"/>
      <c r="R25" s="1164"/>
      <c r="S25" s="1164">
        <f>ROUNDUP((Q25*0.4%)+0,0)</f>
        <v>0</v>
      </c>
      <c r="T25" s="1164"/>
      <c r="U25" s="1164">
        <f>(Q25+S25)*7%</f>
        <v>0</v>
      </c>
      <c r="V25" s="1164"/>
      <c r="W25" s="1162">
        <f>SUM(Q25:V25)</f>
        <v>0</v>
      </c>
      <c r="X25" s="1162"/>
      <c r="Y25" s="1162"/>
      <c r="Z25" s="1162"/>
      <c r="AA25" s="1164"/>
      <c r="AB25" s="1164"/>
      <c r="AC25" s="1164">
        <f>ROUNDUP((AA25*0.4%)+0,0)</f>
        <v>0</v>
      </c>
      <c r="AD25" s="1164"/>
      <c r="AE25" s="1164">
        <f>(AA25+AC25)*7%</f>
        <v>0</v>
      </c>
      <c r="AF25" s="1164"/>
      <c r="AG25" s="1162">
        <f>SUM(AA25:AF25)</f>
        <v>0</v>
      </c>
      <c r="AH25" s="1162"/>
      <c r="AI25" s="1162"/>
      <c r="AJ25" s="1162"/>
      <c r="AK25" s="163"/>
    </row>
    <row r="26" spans="1:37" ht="16.5" customHeight="1" thickBot="1">
      <c r="A26" s="172"/>
      <c r="B26" s="172"/>
      <c r="C26" s="1166" t="s">
        <v>384</v>
      </c>
      <c r="D26" s="1166"/>
      <c r="E26" s="1166"/>
      <c r="F26" s="1166"/>
      <c r="G26" s="1164"/>
      <c r="H26" s="1164"/>
      <c r="I26" s="1164">
        <f t="shared" ref="I26:I27" si="9">ROUNDUP((G26*0.4%)+0,0)</f>
        <v>0</v>
      </c>
      <c r="J26" s="1164"/>
      <c r="K26" s="1164">
        <f t="shared" ref="K26:K27" si="10">(G26+I26)*7%</f>
        <v>0</v>
      </c>
      <c r="L26" s="1164"/>
      <c r="M26" s="1162">
        <f t="shared" ref="M26:M27" si="11">SUM(G26:L26)</f>
        <v>0</v>
      </c>
      <c r="N26" s="1162"/>
      <c r="O26" s="1162"/>
      <c r="P26" s="1162"/>
      <c r="Q26" s="1164"/>
      <c r="R26" s="1164"/>
      <c r="S26" s="1164">
        <f t="shared" ref="S26:S27" si="12">ROUNDUP((Q26*0.4%)+0,0)</f>
        <v>0</v>
      </c>
      <c r="T26" s="1164"/>
      <c r="U26" s="1164">
        <f t="shared" ref="U26:U27" si="13">(Q26+S26)*7%</f>
        <v>0</v>
      </c>
      <c r="V26" s="1164"/>
      <c r="W26" s="1162">
        <f t="shared" ref="W26:W27" si="14">SUM(Q26:V26)</f>
        <v>0</v>
      </c>
      <c r="X26" s="1162"/>
      <c r="Y26" s="1162"/>
      <c r="Z26" s="1162"/>
      <c r="AA26" s="1164"/>
      <c r="AB26" s="1164"/>
      <c r="AC26" s="1164">
        <f t="shared" ref="AC26" si="15">ROUNDUP((AA26*0.4%)+0,0)</f>
        <v>0</v>
      </c>
      <c r="AD26" s="1164"/>
      <c r="AE26" s="1164">
        <f t="shared" ref="AE26" si="16">(AA26+AC26)*7%</f>
        <v>0</v>
      </c>
      <c r="AF26" s="1164"/>
      <c r="AG26" s="1162">
        <f t="shared" ref="AG26" si="17">SUM(AA26:AF26)</f>
        <v>0</v>
      </c>
      <c r="AH26" s="1162"/>
      <c r="AI26" s="1162"/>
      <c r="AJ26" s="1162"/>
      <c r="AK26" s="163"/>
    </row>
    <row r="27" spans="1:37" ht="16.5" customHeight="1">
      <c r="A27" s="840">
        <v>3</v>
      </c>
      <c r="B27" s="901"/>
      <c r="C27" s="1163" t="s">
        <v>382</v>
      </c>
      <c r="D27" s="1163"/>
      <c r="E27" s="1163"/>
      <c r="F27" s="1163"/>
      <c r="G27" s="1160"/>
      <c r="H27" s="1160"/>
      <c r="I27" s="1160">
        <f t="shared" si="9"/>
        <v>0</v>
      </c>
      <c r="J27" s="1160"/>
      <c r="K27" s="1160">
        <f t="shared" si="10"/>
        <v>0</v>
      </c>
      <c r="L27" s="1160"/>
      <c r="M27" s="1161">
        <f t="shared" si="11"/>
        <v>0</v>
      </c>
      <c r="N27" s="1161"/>
      <c r="O27" s="1161"/>
      <c r="P27" s="1161"/>
      <c r="Q27" s="1160"/>
      <c r="R27" s="1160"/>
      <c r="S27" s="1160">
        <f t="shared" si="12"/>
        <v>0</v>
      </c>
      <c r="T27" s="1160"/>
      <c r="U27" s="1160">
        <f t="shared" si="13"/>
        <v>0</v>
      </c>
      <c r="V27" s="1160"/>
      <c r="W27" s="1161">
        <f t="shared" si="14"/>
        <v>0</v>
      </c>
      <c r="X27" s="1161"/>
      <c r="Y27" s="1161"/>
      <c r="Z27" s="1161"/>
      <c r="AA27" s="164"/>
      <c r="AB27" s="164"/>
      <c r="AC27" s="164"/>
      <c r="AD27" s="164"/>
      <c r="AE27" s="164"/>
      <c r="AF27" s="164"/>
      <c r="AG27" s="164"/>
      <c r="AH27" s="164"/>
      <c r="AI27" s="164"/>
      <c r="AJ27" s="164"/>
      <c r="AK27" s="163"/>
    </row>
    <row r="28" spans="1:37" ht="13.5" customHeight="1">
      <c r="A28" s="163"/>
      <c r="B28" s="163"/>
      <c r="C28" s="163"/>
      <c r="D28" s="163"/>
      <c r="E28" s="163"/>
      <c r="F28" s="163"/>
      <c r="G28" s="163"/>
      <c r="H28" s="163"/>
      <c r="I28" s="163"/>
      <c r="J28" s="163"/>
      <c r="K28" s="163"/>
      <c r="L28" s="163"/>
      <c r="M28" s="163"/>
      <c r="N28" s="163"/>
      <c r="O28" s="163"/>
      <c r="P28" s="163"/>
      <c r="Q28" s="163"/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</row>
    <row r="29" spans="1:37" ht="15.75" customHeight="1">
      <c r="A29" s="163"/>
      <c r="B29" s="163"/>
      <c r="C29" s="163"/>
      <c r="D29" s="163"/>
      <c r="E29" s="163"/>
      <c r="F29" s="163"/>
      <c r="G29" s="163"/>
      <c r="H29" s="163"/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</row>
    <row r="30" spans="1:37" ht="15.75" customHeight="1">
      <c r="A30" s="163"/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</row>
    <row r="31" spans="1:37" ht="15.75" customHeight="1">
      <c r="A31" s="163"/>
      <c r="B31" s="163"/>
      <c r="C31" s="163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</row>
    <row r="32" spans="1:37">
      <c r="A32" s="163"/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</row>
    <row r="33" spans="1:37">
      <c r="A33" s="163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</row>
  </sheetData>
  <mergeCells count="136">
    <mergeCell ref="A13:B13"/>
    <mergeCell ref="A15:B16"/>
    <mergeCell ref="C15:F17"/>
    <mergeCell ref="G15:P15"/>
    <mergeCell ref="Q15:AJ15"/>
    <mergeCell ref="G16:P16"/>
    <mergeCell ref="Q16:Z16"/>
    <mergeCell ref="AA16:AJ16"/>
    <mergeCell ref="G17:H17"/>
    <mergeCell ref="I17:J17"/>
    <mergeCell ref="AI17:AJ17"/>
    <mergeCell ref="W17:X17"/>
    <mergeCell ref="Y17:Z17"/>
    <mergeCell ref="AA17:AB17"/>
    <mergeCell ref="AC17:AD17"/>
    <mergeCell ref="AE17:AF17"/>
    <mergeCell ref="AG17:AH17"/>
    <mergeCell ref="K17:L17"/>
    <mergeCell ref="M17:N17"/>
    <mergeCell ref="O17:P17"/>
    <mergeCell ref="Q17:R17"/>
    <mergeCell ref="S17:T17"/>
    <mergeCell ref="U17:V17"/>
    <mergeCell ref="AG18:AH18"/>
    <mergeCell ref="AI18:AJ18"/>
    <mergeCell ref="C19:F19"/>
    <mergeCell ref="G19:H19"/>
    <mergeCell ref="I19:J19"/>
    <mergeCell ref="K19:L19"/>
    <mergeCell ref="M19:N19"/>
    <mergeCell ref="O19:P19"/>
    <mergeCell ref="Q19:R19"/>
    <mergeCell ref="S19:T19"/>
    <mergeCell ref="U18:V18"/>
    <mergeCell ref="W18:X18"/>
    <mergeCell ref="Y18:Z18"/>
    <mergeCell ref="AA18:AB18"/>
    <mergeCell ref="AC18:AD18"/>
    <mergeCell ref="AE18:AF18"/>
    <mergeCell ref="AG19:AH19"/>
    <mergeCell ref="AI19:AJ19"/>
    <mergeCell ref="W19:X19"/>
    <mergeCell ref="Y19:Z19"/>
    <mergeCell ref="AA19:AB19"/>
    <mergeCell ref="AC19:AD19"/>
    <mergeCell ref="AE19:AF19"/>
    <mergeCell ref="C18:F18"/>
    <mergeCell ref="A20:B20"/>
    <mergeCell ref="C20:F20"/>
    <mergeCell ref="G20:H20"/>
    <mergeCell ref="I20:J20"/>
    <mergeCell ref="K20:L20"/>
    <mergeCell ref="M20:N20"/>
    <mergeCell ref="O20:P20"/>
    <mergeCell ref="Q20:R20"/>
    <mergeCell ref="U19:V19"/>
    <mergeCell ref="S20:T20"/>
    <mergeCell ref="U20:V20"/>
    <mergeCell ref="A18:B19"/>
    <mergeCell ref="G18:H18"/>
    <mergeCell ref="I18:J18"/>
    <mergeCell ref="K18:L18"/>
    <mergeCell ref="M18:N18"/>
    <mergeCell ref="O18:P18"/>
    <mergeCell ref="Q18:R18"/>
    <mergeCell ref="S18:T18"/>
    <mergeCell ref="W20:X20"/>
    <mergeCell ref="Y20:Z20"/>
    <mergeCell ref="A21:B21"/>
    <mergeCell ref="C22:F24"/>
    <mergeCell ref="G22:P22"/>
    <mergeCell ref="Q22:AJ22"/>
    <mergeCell ref="A23:B23"/>
    <mergeCell ref="G23:P23"/>
    <mergeCell ref="Q23:Z23"/>
    <mergeCell ref="AA23:AJ23"/>
    <mergeCell ref="G24:H24"/>
    <mergeCell ref="I24:J24"/>
    <mergeCell ref="K24:L24"/>
    <mergeCell ref="M24:N24"/>
    <mergeCell ref="O24:P24"/>
    <mergeCell ref="Q24:R24"/>
    <mergeCell ref="S24:T24"/>
    <mergeCell ref="U24:V24"/>
    <mergeCell ref="AI24:AJ24"/>
    <mergeCell ref="W24:X24"/>
    <mergeCell ref="Y24:Z24"/>
    <mergeCell ref="AA24:AB24"/>
    <mergeCell ref="AC24:AD24"/>
    <mergeCell ref="AE24:AF24"/>
    <mergeCell ref="A25:B25"/>
    <mergeCell ref="C25:F25"/>
    <mergeCell ref="G25:H25"/>
    <mergeCell ref="I25:J25"/>
    <mergeCell ref="K25:L25"/>
    <mergeCell ref="M25:N25"/>
    <mergeCell ref="O25:P25"/>
    <mergeCell ref="Q25:R25"/>
    <mergeCell ref="S25:T25"/>
    <mergeCell ref="AG24:AH24"/>
    <mergeCell ref="AG25:AH25"/>
    <mergeCell ref="AI25:AJ25"/>
    <mergeCell ref="C26:F26"/>
    <mergeCell ref="G26:H26"/>
    <mergeCell ref="I26:J26"/>
    <mergeCell ref="K26:L26"/>
    <mergeCell ref="M26:N26"/>
    <mergeCell ref="O26:P26"/>
    <mergeCell ref="Q26:R26"/>
    <mergeCell ref="S26:T26"/>
    <mergeCell ref="U25:V25"/>
    <mergeCell ref="W25:X25"/>
    <mergeCell ref="Y25:Z25"/>
    <mergeCell ref="AA25:AB25"/>
    <mergeCell ref="AC25:AD25"/>
    <mergeCell ref="AE25:AF25"/>
    <mergeCell ref="S27:T27"/>
    <mergeCell ref="U27:V27"/>
    <mergeCell ref="W27:X27"/>
    <mergeCell ref="Y27:Z27"/>
    <mergeCell ref="AG26:AH26"/>
    <mergeCell ref="AI26:AJ26"/>
    <mergeCell ref="A27:B27"/>
    <mergeCell ref="C27:F27"/>
    <mergeCell ref="G27:H27"/>
    <mergeCell ref="I27:J27"/>
    <mergeCell ref="K27:L27"/>
    <mergeCell ref="M27:N27"/>
    <mergeCell ref="O27:P27"/>
    <mergeCell ref="Q27:R27"/>
    <mergeCell ref="U26:V26"/>
    <mergeCell ref="W26:X26"/>
    <mergeCell ref="Y26:Z26"/>
    <mergeCell ref="AA26:AB26"/>
    <mergeCell ref="AC26:AD26"/>
    <mergeCell ref="AE26:AF26"/>
  </mergeCells>
  <pageMargins left="3.937007874015748E-2" right="0.43307086614173229" top="3.937007874015748E-2" bottom="3.937007874015748E-2" header="0" footer="0"/>
  <pageSetup paperSize="9" orientation="landscape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00FF"/>
    <pageSetUpPr fitToPage="1"/>
  </sheetPr>
  <dimension ref="A1:E21"/>
  <sheetViews>
    <sheetView zoomScale="80" zoomScaleNormal="80" workbookViewId="0">
      <selection activeCell="K17" sqref="K17"/>
    </sheetView>
  </sheetViews>
  <sheetFormatPr defaultRowHeight="14.25"/>
  <cols>
    <col min="1" max="1" width="6.75" style="13" customWidth="1"/>
    <col min="2" max="2" width="24.125" style="13" customWidth="1"/>
    <col min="3" max="3" width="35" style="13" customWidth="1"/>
    <col min="4" max="4" width="37.875" style="13" customWidth="1"/>
    <col min="5" max="5" width="41.625" style="13" customWidth="1"/>
    <col min="6" max="16384" width="9" style="13"/>
  </cols>
  <sheetData>
    <row r="1" spans="1:5" s="162" customFormat="1" ht="70.5" customHeight="1" thickBot="1">
      <c r="A1" s="822" t="s">
        <v>553</v>
      </c>
      <c r="B1" s="822"/>
      <c r="C1" s="822"/>
      <c r="D1" s="822"/>
      <c r="E1" s="822"/>
    </row>
    <row r="2" spans="1:5" s="96" customFormat="1" ht="40.5" customHeight="1" thickBot="1">
      <c r="A2" s="759" t="s">
        <v>509</v>
      </c>
      <c r="B2" s="760" t="s">
        <v>511</v>
      </c>
      <c r="C2" s="760" t="s">
        <v>510</v>
      </c>
      <c r="D2" s="760" t="s">
        <v>397</v>
      </c>
      <c r="E2" s="767" t="s">
        <v>234</v>
      </c>
    </row>
    <row r="3" spans="1:5" s="96" customFormat="1" ht="45" customHeight="1" thickTop="1">
      <c r="A3" s="824">
        <v>1</v>
      </c>
      <c r="B3" s="826" t="s">
        <v>512</v>
      </c>
      <c r="C3" s="809" t="s">
        <v>588</v>
      </c>
      <c r="D3" s="820" t="s">
        <v>568</v>
      </c>
      <c r="E3" s="766"/>
    </row>
    <row r="4" spans="1:5" s="96" customFormat="1" ht="41.25" customHeight="1">
      <c r="A4" s="824"/>
      <c r="B4" s="826"/>
      <c r="C4" s="808" t="s">
        <v>589</v>
      </c>
      <c r="D4" s="820"/>
      <c r="E4" s="753"/>
    </row>
    <row r="5" spans="1:5" s="96" customFormat="1" ht="42" customHeight="1">
      <c r="A5" s="828"/>
      <c r="B5" s="827"/>
      <c r="C5" s="808" t="s">
        <v>590</v>
      </c>
      <c r="D5" s="821"/>
      <c r="E5" s="756"/>
    </row>
    <row r="6" spans="1:5" s="96" customFormat="1" ht="51" customHeight="1">
      <c r="A6" s="653">
        <v>2</v>
      </c>
      <c r="B6" s="652" t="s">
        <v>513</v>
      </c>
      <c r="C6" s="810" t="s">
        <v>591</v>
      </c>
      <c r="D6" s="750" t="s">
        <v>565</v>
      </c>
      <c r="E6" s="796" t="s">
        <v>579</v>
      </c>
    </row>
    <row r="7" spans="1:5" s="96" customFormat="1" ht="62.25" customHeight="1">
      <c r="A7" s="823">
        <v>3</v>
      </c>
      <c r="B7" s="825" t="s">
        <v>514</v>
      </c>
      <c r="C7" s="808" t="s">
        <v>592</v>
      </c>
      <c r="D7" s="757" t="s">
        <v>568</v>
      </c>
      <c r="E7" s="758" t="s">
        <v>566</v>
      </c>
    </row>
    <row r="8" spans="1:5" s="96" customFormat="1" ht="40.5" customHeight="1">
      <c r="A8" s="824"/>
      <c r="B8" s="826"/>
      <c r="C8" s="808" t="s">
        <v>593</v>
      </c>
      <c r="D8" s="755" t="s">
        <v>564</v>
      </c>
      <c r="E8" s="758" t="s">
        <v>567</v>
      </c>
    </row>
    <row r="9" spans="1:5" s="96" customFormat="1" ht="44.25" customHeight="1">
      <c r="A9" s="828"/>
      <c r="B9" s="827"/>
      <c r="C9" s="808" t="s">
        <v>594</v>
      </c>
      <c r="D9" s="755" t="s">
        <v>564</v>
      </c>
      <c r="E9" s="758" t="s">
        <v>580</v>
      </c>
    </row>
    <row r="10" spans="1:5" s="96" customFormat="1" ht="101.25" customHeight="1">
      <c r="A10" s="831">
        <v>4</v>
      </c>
      <c r="B10" s="829" t="s">
        <v>515</v>
      </c>
      <c r="C10" s="565" t="s">
        <v>583</v>
      </c>
      <c r="D10" s="750" t="s">
        <v>563</v>
      </c>
      <c r="E10" s="754" t="s">
        <v>581</v>
      </c>
    </row>
    <row r="11" spans="1:5" s="96" customFormat="1" ht="50.25" customHeight="1">
      <c r="A11" s="832"/>
      <c r="B11" s="830"/>
      <c r="C11" s="565" t="s">
        <v>577</v>
      </c>
      <c r="D11" s="750" t="s">
        <v>563</v>
      </c>
      <c r="E11" s="751"/>
    </row>
    <row r="12" spans="1:5" s="96" customFormat="1" ht="57" customHeight="1">
      <c r="A12" s="823">
        <v>5</v>
      </c>
      <c r="B12" s="825" t="s">
        <v>516</v>
      </c>
      <c r="C12" s="763" t="s">
        <v>585</v>
      </c>
      <c r="D12" s="764" t="s">
        <v>564</v>
      </c>
      <c r="E12" s="752"/>
    </row>
    <row r="13" spans="1:5" s="96" customFormat="1" ht="51.75" customHeight="1">
      <c r="A13" s="824"/>
      <c r="B13" s="826"/>
      <c r="C13" s="763" t="s">
        <v>586</v>
      </c>
      <c r="D13" s="764" t="s">
        <v>564</v>
      </c>
      <c r="E13" s="752"/>
    </row>
    <row r="14" spans="1:5" s="96" customFormat="1" ht="51.75" customHeight="1">
      <c r="A14" s="824"/>
      <c r="B14" s="826"/>
      <c r="C14" s="771" t="s">
        <v>598</v>
      </c>
      <c r="D14" s="765" t="s">
        <v>568</v>
      </c>
      <c r="E14" s="762"/>
    </row>
    <row r="15" spans="1:5" s="96" customFormat="1" ht="51.75" customHeight="1">
      <c r="A15" s="824"/>
      <c r="B15" s="826"/>
      <c r="C15" s="772" t="s">
        <v>597</v>
      </c>
      <c r="D15" s="761" t="s">
        <v>564</v>
      </c>
      <c r="E15" s="762"/>
    </row>
    <row r="16" spans="1:5" s="96" customFormat="1" ht="57.75" customHeight="1">
      <c r="A16" s="824"/>
      <c r="B16" s="826"/>
      <c r="C16" s="773" t="s">
        <v>596</v>
      </c>
      <c r="D16" s="774" t="s">
        <v>564</v>
      </c>
      <c r="E16" s="775"/>
    </row>
    <row r="17" spans="1:5" ht="58.5" customHeight="1">
      <c r="A17" s="793">
        <v>6</v>
      </c>
      <c r="B17" s="793" t="s">
        <v>571</v>
      </c>
      <c r="C17" s="793" t="s">
        <v>572</v>
      </c>
      <c r="D17" s="794" t="s">
        <v>573</v>
      </c>
      <c r="E17" s="795"/>
    </row>
    <row r="19" spans="1:5" ht="18">
      <c r="A19" s="566" t="s">
        <v>595</v>
      </c>
      <c r="E19" s="768"/>
    </row>
    <row r="20" spans="1:5" ht="18.75" customHeight="1">
      <c r="A20" s="566" t="s">
        <v>587</v>
      </c>
      <c r="B20" s="807"/>
    </row>
    <row r="21" spans="1:5">
      <c r="E21" s="768" t="s">
        <v>569</v>
      </c>
    </row>
  </sheetData>
  <mergeCells count="10">
    <mergeCell ref="D3:D5"/>
    <mergeCell ref="A1:E1"/>
    <mergeCell ref="A12:A16"/>
    <mergeCell ref="B12:B16"/>
    <mergeCell ref="B3:B5"/>
    <mergeCell ref="A3:A5"/>
    <mergeCell ref="B7:B9"/>
    <mergeCell ref="B10:B11"/>
    <mergeCell ref="A7:A9"/>
    <mergeCell ref="A10:A11"/>
  </mergeCells>
  <pageMargins left="0" right="0.11811023622047245" top="0.15748031496062992" bottom="0" header="0" footer="0"/>
  <pageSetup paperSize="9" scale="6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>
    <tabColor theme="4"/>
  </sheetPr>
  <dimension ref="A1:B57"/>
  <sheetViews>
    <sheetView showGridLines="0" zoomScale="90" zoomScaleNormal="90" workbookViewId="0">
      <selection activeCell="F23" sqref="F23"/>
    </sheetView>
  </sheetViews>
  <sheetFormatPr defaultRowHeight="12.75"/>
  <cols>
    <col min="1" max="1" width="29.125" style="17" customWidth="1"/>
    <col min="2" max="2" width="78.875" style="14" customWidth="1"/>
    <col min="3" max="16384" width="9" style="14"/>
  </cols>
  <sheetData>
    <row r="1" spans="1:2" ht="39.75" customHeight="1"/>
    <row r="2" spans="1:2" ht="39.75" customHeight="1"/>
    <row r="3" spans="1:2" ht="9" customHeight="1">
      <c r="A3" s="528"/>
      <c r="B3" s="529"/>
    </row>
    <row r="4" spans="1:2" ht="18.75">
      <c r="A4" s="530" t="s">
        <v>56</v>
      </c>
      <c r="B4" s="531" t="s">
        <v>468</v>
      </c>
    </row>
    <row r="5" spans="1:2" ht="5.25" customHeight="1">
      <c r="A5" s="811"/>
      <c r="B5" s="532"/>
    </row>
    <row r="6" spans="1:2" ht="15">
      <c r="A6" s="812"/>
      <c r="B6" s="533" t="s">
        <v>470</v>
      </c>
    </row>
    <row r="7" spans="1:2" ht="15">
      <c r="A7" s="534"/>
      <c r="B7" s="535" t="s">
        <v>57</v>
      </c>
    </row>
    <row r="8" spans="1:2" ht="15">
      <c r="A8" s="534"/>
      <c r="B8" s="535" t="s">
        <v>58</v>
      </c>
    </row>
    <row r="9" spans="1:2" ht="9" customHeight="1">
      <c r="A9" s="534"/>
      <c r="B9" s="536"/>
    </row>
    <row r="10" spans="1:2">
      <c r="A10" s="534"/>
      <c r="B10" s="537"/>
    </row>
    <row r="11" spans="1:2" ht="18">
      <c r="A11" s="534"/>
      <c r="B11" s="538" t="s">
        <v>469</v>
      </c>
    </row>
    <row r="12" spans="1:2" ht="8.25" customHeight="1">
      <c r="A12" s="534"/>
      <c r="B12" s="539" t="s">
        <v>59</v>
      </c>
    </row>
    <row r="13" spans="1:2" ht="15">
      <c r="A13" s="534"/>
      <c r="B13" s="533" t="s">
        <v>261</v>
      </c>
    </row>
    <row r="14" spans="1:2" ht="15">
      <c r="A14" s="534"/>
      <c r="B14" s="535" t="s">
        <v>235</v>
      </c>
    </row>
    <row r="15" spans="1:2" ht="15">
      <c r="A15" s="534"/>
      <c r="B15" s="535" t="s">
        <v>251</v>
      </c>
    </row>
    <row r="16" spans="1:2" ht="15">
      <c r="A16" s="534"/>
      <c r="B16" s="535" t="s">
        <v>288</v>
      </c>
    </row>
    <row r="17" spans="1:2" ht="9.75" customHeight="1">
      <c r="A17" s="534"/>
      <c r="B17" s="540"/>
    </row>
    <row r="18" spans="1:2">
      <c r="A18" s="534"/>
      <c r="B18" s="541"/>
    </row>
    <row r="19" spans="1:2" ht="19.5" customHeight="1">
      <c r="A19" s="534"/>
      <c r="B19" s="533" t="s">
        <v>60</v>
      </c>
    </row>
    <row r="20" spans="1:2" ht="14.25">
      <c r="A20" s="534"/>
      <c r="B20" s="542"/>
    </row>
    <row r="21" spans="1:2" ht="9" customHeight="1">
      <c r="A21" s="534"/>
      <c r="B21" s="543"/>
    </row>
    <row r="22" spans="1:2" ht="18">
      <c r="A22" s="534"/>
      <c r="B22" s="538" t="s">
        <v>61</v>
      </c>
    </row>
    <row r="23" spans="1:2" ht="15">
      <c r="A23" s="534"/>
      <c r="B23" s="535" t="s">
        <v>62</v>
      </c>
    </row>
    <row r="24" spans="1:2" ht="14.25">
      <c r="A24" s="534"/>
      <c r="B24" s="544"/>
    </row>
    <row r="25" spans="1:2">
      <c r="A25" s="534"/>
      <c r="B25" s="543"/>
    </row>
    <row r="26" spans="1:2" ht="18">
      <c r="A26" s="534"/>
      <c r="B26" s="538" t="s">
        <v>246</v>
      </c>
    </row>
    <row r="27" spans="1:2">
      <c r="A27" s="534"/>
      <c r="B27" s="545" t="s">
        <v>255</v>
      </c>
    </row>
    <row r="28" spans="1:2">
      <c r="A28" s="534"/>
      <c r="B28" s="546"/>
    </row>
    <row r="29" spans="1:2" ht="28.5">
      <c r="A29" s="534"/>
      <c r="B29" s="547" t="s">
        <v>67</v>
      </c>
    </row>
    <row r="30" spans="1:2" ht="29.25">
      <c r="A30" s="534"/>
      <c r="B30" s="547" t="s">
        <v>68</v>
      </c>
    </row>
    <row r="31" spans="1:2" ht="42.75">
      <c r="A31" s="534"/>
      <c r="B31" s="548" t="s">
        <v>245</v>
      </c>
    </row>
    <row r="32" spans="1:2" ht="15">
      <c r="A32" s="534"/>
      <c r="B32" s="549"/>
    </row>
    <row r="33" spans="1:2">
      <c r="A33" s="534"/>
      <c r="B33" s="543"/>
    </row>
    <row r="34" spans="1:2" ht="18">
      <c r="A34" s="534"/>
      <c r="B34" s="538" t="s">
        <v>63</v>
      </c>
    </row>
    <row r="35" spans="1:2" ht="6.75" customHeight="1">
      <c r="A35" s="534"/>
      <c r="B35" s="546"/>
    </row>
    <row r="36" spans="1:2" ht="15">
      <c r="A36" s="534"/>
      <c r="B36" s="550" t="s">
        <v>247</v>
      </c>
    </row>
    <row r="37" spans="1:2" ht="15">
      <c r="A37" s="534"/>
      <c r="B37" s="535" t="s">
        <v>252</v>
      </c>
    </row>
    <row r="38" spans="1:2" ht="15">
      <c r="A38" s="534"/>
      <c r="B38" s="550" t="s">
        <v>248</v>
      </c>
    </row>
    <row r="39" spans="1:2" ht="15">
      <c r="A39" s="534"/>
      <c r="B39" s="550" t="s">
        <v>249</v>
      </c>
    </row>
    <row r="40" spans="1:2">
      <c r="A40" s="534"/>
      <c r="B40" s="551"/>
    </row>
    <row r="41" spans="1:2" ht="28.5">
      <c r="A41" s="534"/>
      <c r="B41" s="552" t="s">
        <v>50</v>
      </c>
    </row>
    <row r="42" spans="1:2" ht="14.25">
      <c r="A42" s="553"/>
      <c r="B42" s="554"/>
    </row>
    <row r="43" spans="1:2" ht="18">
      <c r="A43" s="555" t="s">
        <v>253</v>
      </c>
      <c r="B43" s="785" t="s">
        <v>254</v>
      </c>
    </row>
    <row r="44" spans="1:2" ht="28.5">
      <c r="A44" s="557"/>
      <c r="B44" s="558" t="s">
        <v>575</v>
      </c>
    </row>
    <row r="45" spans="1:2" ht="28.5">
      <c r="A45" s="557"/>
      <c r="B45" s="786" t="s">
        <v>576</v>
      </c>
    </row>
    <row r="46" spans="1:2" ht="14.25">
      <c r="A46" s="553"/>
      <c r="B46" s="554"/>
    </row>
    <row r="47" spans="1:2" ht="18">
      <c r="A47" s="555" t="s">
        <v>244</v>
      </c>
      <c r="B47" s="556" t="s">
        <v>284</v>
      </c>
    </row>
    <row r="48" spans="1:2" ht="18">
      <c r="A48" s="555" t="s">
        <v>243</v>
      </c>
      <c r="B48" s="559" t="s">
        <v>283</v>
      </c>
    </row>
    <row r="49" spans="1:2" ht="18">
      <c r="A49" s="560"/>
      <c r="B49" s="552"/>
    </row>
    <row r="50" spans="1:2" ht="18">
      <c r="A50" s="561"/>
      <c r="B50" s="562"/>
    </row>
    <row r="51" spans="1:2" ht="18">
      <c r="A51" s="555" t="s">
        <v>64</v>
      </c>
      <c r="B51" s="563" t="s">
        <v>65</v>
      </c>
    </row>
    <row r="52" spans="1:2" ht="18">
      <c r="A52" s="564"/>
      <c r="B52" s="540"/>
    </row>
    <row r="53" spans="1:2" ht="15" customHeight="1">
      <c r="A53" s="15"/>
    </row>
    <row r="54" spans="1:2" ht="15">
      <c r="A54" s="567" t="s">
        <v>66</v>
      </c>
      <c r="B54" s="16"/>
    </row>
    <row r="55" spans="1:2" ht="5.25" customHeight="1"/>
    <row r="56" spans="1:2" ht="14.25">
      <c r="B56" s="768" t="s">
        <v>569</v>
      </c>
    </row>
    <row r="57" spans="1:2">
      <c r="B57" s="568"/>
    </row>
  </sheetData>
  <printOptions horizontalCentered="1"/>
  <pageMargins left="0.39370078740157483" right="0.19685039370078741" top="0.19685039370078741" bottom="0" header="0" footer="0"/>
  <pageSetup paperSize="9" scale="84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66FFFF"/>
  </sheetPr>
  <dimension ref="A1:K54"/>
  <sheetViews>
    <sheetView topLeftCell="A4" zoomScale="115" zoomScaleNormal="115" workbookViewId="0">
      <selection activeCell="F21" sqref="F21"/>
    </sheetView>
  </sheetViews>
  <sheetFormatPr defaultRowHeight="14.25"/>
  <cols>
    <col min="1" max="1" width="36.375" customWidth="1"/>
    <col min="2" max="2" width="21.875" customWidth="1"/>
    <col min="3" max="3" width="19.875" customWidth="1"/>
    <col min="4" max="8" width="9" style="507"/>
  </cols>
  <sheetData>
    <row r="1" spans="1:3">
      <c r="A1" s="163"/>
      <c r="B1" s="163"/>
      <c r="C1" s="163"/>
    </row>
    <row r="2" spans="1:3">
      <c r="A2" s="163"/>
      <c r="B2" s="163"/>
      <c r="C2" s="163"/>
    </row>
    <row r="3" spans="1:3">
      <c r="A3" s="163"/>
      <c r="B3" s="163"/>
      <c r="C3" s="163"/>
    </row>
    <row r="4" spans="1:3">
      <c r="A4" s="163"/>
      <c r="B4" s="163"/>
      <c r="C4" s="163"/>
    </row>
    <row r="5" spans="1:3" ht="5.25" customHeight="1">
      <c r="A5" s="163"/>
      <c r="B5" s="163"/>
      <c r="C5" s="163"/>
    </row>
    <row r="6" spans="1:3" ht="19.5">
      <c r="A6" s="834" t="s">
        <v>471</v>
      </c>
      <c r="B6" s="834"/>
      <c r="C6" s="834"/>
    </row>
    <row r="7" spans="1:3">
      <c r="A7" s="835" t="s">
        <v>483</v>
      </c>
      <c r="B7" s="835"/>
      <c r="C7" s="835"/>
    </row>
    <row r="8" spans="1:3">
      <c r="A8" s="835"/>
      <c r="B8" s="835"/>
      <c r="C8" s="835"/>
    </row>
    <row r="9" spans="1:3">
      <c r="A9" s="835" t="s">
        <v>484</v>
      </c>
      <c r="B9" s="835"/>
      <c r="C9" s="835"/>
    </row>
    <row r="10" spans="1:3">
      <c r="A10" s="835" t="s">
        <v>485</v>
      </c>
      <c r="B10" s="835"/>
      <c r="C10" s="835"/>
    </row>
    <row r="11" spans="1:3">
      <c r="A11" s="835" t="s">
        <v>490</v>
      </c>
      <c r="B11" s="835"/>
      <c r="C11" s="835"/>
    </row>
    <row r="12" spans="1:3">
      <c r="A12" s="835" t="s">
        <v>486</v>
      </c>
      <c r="B12" s="835"/>
      <c r="C12" s="835"/>
    </row>
    <row r="13" spans="1:3">
      <c r="A13" s="835"/>
      <c r="B13" s="835"/>
      <c r="C13" s="835"/>
    </row>
    <row r="14" spans="1:3">
      <c r="A14" s="835" t="s">
        <v>487</v>
      </c>
      <c r="B14" s="835"/>
      <c r="C14" s="835"/>
    </row>
    <row r="15" spans="1:3">
      <c r="A15" s="835" t="s">
        <v>488</v>
      </c>
      <c r="B15" s="835"/>
      <c r="C15" s="835"/>
    </row>
    <row r="16" spans="1:3">
      <c r="A16" s="835" t="s">
        <v>489</v>
      </c>
      <c r="B16" s="835"/>
      <c r="C16" s="835"/>
    </row>
    <row r="17" spans="1:11" ht="12" customHeight="1">
      <c r="A17" s="833"/>
      <c r="B17" s="833"/>
      <c r="C17" s="833"/>
    </row>
    <row r="18" spans="1:11" ht="17.25" customHeight="1">
      <c r="A18" s="290" t="s">
        <v>432</v>
      </c>
      <c r="B18" s="290" t="s">
        <v>471</v>
      </c>
      <c r="C18" s="291" t="s">
        <v>423</v>
      </c>
    </row>
    <row r="19" spans="1:11" ht="15" customHeight="1">
      <c r="A19" s="501" t="s">
        <v>433</v>
      </c>
      <c r="B19" s="275"/>
      <c r="C19" s="276"/>
    </row>
    <row r="20" spans="1:11" ht="15" customHeight="1">
      <c r="A20" s="502" t="s">
        <v>434</v>
      </c>
      <c r="B20" s="277">
        <v>1000000</v>
      </c>
      <c r="C20" s="278">
        <v>1000000</v>
      </c>
    </row>
    <row r="21" spans="1:11" ht="15" customHeight="1">
      <c r="A21" s="502" t="s">
        <v>435</v>
      </c>
      <c r="B21" s="277">
        <v>10000000</v>
      </c>
      <c r="C21" s="278">
        <v>10000000</v>
      </c>
    </row>
    <row r="22" spans="1:11" ht="15" customHeight="1">
      <c r="A22" s="503" t="s">
        <v>436</v>
      </c>
      <c r="B22" s="287">
        <v>5000000</v>
      </c>
      <c r="C22" s="278">
        <v>2500000</v>
      </c>
    </row>
    <row r="23" spans="1:11" ht="15" customHeight="1">
      <c r="A23" s="501" t="s">
        <v>437</v>
      </c>
      <c r="B23" s="275"/>
      <c r="C23" s="276"/>
    </row>
    <row r="24" spans="1:11" ht="15" customHeight="1">
      <c r="A24" s="502" t="s">
        <v>438</v>
      </c>
      <c r="B24" s="279" t="s">
        <v>439</v>
      </c>
      <c r="C24" s="280" t="s">
        <v>439</v>
      </c>
    </row>
    <row r="25" spans="1:11" ht="15" customHeight="1">
      <c r="A25" s="503" t="s">
        <v>440</v>
      </c>
      <c r="B25" s="281" t="s">
        <v>439</v>
      </c>
      <c r="C25" s="282" t="s">
        <v>439</v>
      </c>
    </row>
    <row r="26" spans="1:11" ht="15" customHeight="1">
      <c r="A26" s="501" t="s">
        <v>441</v>
      </c>
      <c r="B26" s="275"/>
      <c r="C26" s="276"/>
    </row>
    <row r="27" spans="1:11" ht="15" customHeight="1">
      <c r="A27" s="502" t="s">
        <v>442</v>
      </c>
      <c r="B27" s="288">
        <v>500000</v>
      </c>
      <c r="C27" s="278">
        <v>100000</v>
      </c>
    </row>
    <row r="28" spans="1:11" ht="15" customHeight="1">
      <c r="A28" s="502" t="s">
        <v>443</v>
      </c>
      <c r="B28" s="277">
        <v>100000</v>
      </c>
      <c r="C28" s="278">
        <v>100000</v>
      </c>
    </row>
    <row r="29" spans="1:11" ht="15" customHeight="1">
      <c r="A29" s="503" t="s">
        <v>444</v>
      </c>
      <c r="B29" s="287">
        <v>500000</v>
      </c>
      <c r="C29" s="278">
        <v>300000</v>
      </c>
    </row>
    <row r="30" spans="1:11" ht="15" customHeight="1">
      <c r="A30" s="292" t="s">
        <v>445</v>
      </c>
      <c r="B30" s="283" t="s">
        <v>446</v>
      </c>
      <c r="C30" s="284" t="s">
        <v>446</v>
      </c>
      <c r="I30" s="507"/>
      <c r="J30" s="507"/>
      <c r="K30" s="507"/>
    </row>
    <row r="31" spans="1:11" ht="17.25" customHeight="1">
      <c r="A31" s="289" t="s">
        <v>447</v>
      </c>
      <c r="B31" s="289" t="s">
        <v>471</v>
      </c>
      <c r="C31" s="274" t="s">
        <v>423</v>
      </c>
      <c r="I31" s="507"/>
      <c r="J31" s="507"/>
      <c r="K31" s="507"/>
    </row>
    <row r="32" spans="1:11" ht="17.25" customHeight="1">
      <c r="A32" s="504" t="s">
        <v>472</v>
      </c>
      <c r="B32" s="295" t="s">
        <v>473</v>
      </c>
      <c r="C32" s="285" t="s">
        <v>71</v>
      </c>
      <c r="I32" s="507"/>
      <c r="J32" s="507"/>
      <c r="K32" s="507"/>
    </row>
    <row r="33" spans="1:11" ht="17.25" customHeight="1">
      <c r="A33" s="504" t="s">
        <v>448</v>
      </c>
      <c r="B33" s="293" t="s">
        <v>474</v>
      </c>
      <c r="C33" s="286" t="s">
        <v>71</v>
      </c>
      <c r="I33" s="507"/>
      <c r="J33" s="507"/>
      <c r="K33" s="507"/>
    </row>
    <row r="34" spans="1:11" ht="17.25" customHeight="1">
      <c r="A34" s="504" t="s">
        <v>449</v>
      </c>
      <c r="B34" s="294" t="s">
        <v>450</v>
      </c>
      <c r="C34" s="286" t="s">
        <v>71</v>
      </c>
      <c r="I34" s="507"/>
      <c r="J34" s="507"/>
      <c r="K34" s="507"/>
    </row>
    <row r="35" spans="1:11">
      <c r="A35" s="505"/>
      <c r="B35" s="163"/>
      <c r="C35" s="163"/>
      <c r="I35" s="507"/>
      <c r="J35" s="507"/>
      <c r="K35" s="507"/>
    </row>
    <row r="36" spans="1:11">
      <c r="A36" s="508" t="s">
        <v>495</v>
      </c>
      <c r="B36" s="163"/>
      <c r="C36" s="163"/>
      <c r="I36" s="507"/>
      <c r="J36" s="507"/>
      <c r="K36" s="507"/>
    </row>
    <row r="37" spans="1:11">
      <c r="A37" s="506" t="s">
        <v>504</v>
      </c>
      <c r="B37" s="163"/>
      <c r="C37" s="163"/>
      <c r="I37" s="507"/>
      <c r="J37" s="507"/>
      <c r="K37" s="507"/>
    </row>
    <row r="38" spans="1:11">
      <c r="A38" s="509" t="s">
        <v>496</v>
      </c>
      <c r="B38" s="163"/>
      <c r="C38" s="163"/>
      <c r="I38" s="507"/>
      <c r="J38" s="507"/>
      <c r="K38" s="507"/>
    </row>
    <row r="39" spans="1:11">
      <c r="A39" s="510" t="s">
        <v>500</v>
      </c>
      <c r="B39" s="163"/>
      <c r="C39" s="163"/>
      <c r="I39" s="507"/>
      <c r="J39" s="507"/>
      <c r="K39" s="507"/>
    </row>
    <row r="40" spans="1:11">
      <c r="A40" s="506" t="s">
        <v>501</v>
      </c>
      <c r="B40" s="163"/>
      <c r="C40" s="163"/>
      <c r="I40" s="507"/>
      <c r="J40" s="507"/>
      <c r="K40" s="507"/>
    </row>
    <row r="41" spans="1:11">
      <c r="A41" s="506" t="s">
        <v>502</v>
      </c>
      <c r="B41" s="163"/>
      <c r="C41" s="163"/>
      <c r="I41" s="507"/>
      <c r="J41" s="507"/>
      <c r="K41" s="507"/>
    </row>
    <row r="42" spans="1:11">
      <c r="A42" s="506" t="s">
        <v>503</v>
      </c>
      <c r="B42" s="163"/>
      <c r="C42" s="163"/>
    </row>
    <row r="43" spans="1:11">
      <c r="A43" s="506" t="s">
        <v>505</v>
      </c>
      <c r="B43" s="163"/>
      <c r="C43" s="163"/>
    </row>
    <row r="44" spans="1:11">
      <c r="A44" s="506" t="s">
        <v>506</v>
      </c>
      <c r="B44" s="163"/>
      <c r="C44" s="163"/>
    </row>
    <row r="45" spans="1:11">
      <c r="A45" s="506" t="s">
        <v>497</v>
      </c>
      <c r="B45" s="163"/>
      <c r="C45" s="163"/>
    </row>
    <row r="46" spans="1:11">
      <c r="A46" s="506" t="s">
        <v>498</v>
      </c>
      <c r="B46" s="163"/>
      <c r="C46" s="163"/>
    </row>
    <row r="47" spans="1:11">
      <c r="A47" s="506" t="s">
        <v>499</v>
      </c>
      <c r="B47" s="163"/>
      <c r="C47" s="163"/>
    </row>
    <row r="48" spans="1:11">
      <c r="A48" s="506"/>
      <c r="B48" s="163"/>
      <c r="C48" s="163"/>
    </row>
    <row r="49" spans="1:3">
      <c r="A49" s="1"/>
      <c r="B49" s="163"/>
      <c r="C49" s="163"/>
    </row>
    <row r="50" spans="1:3">
      <c r="A50" s="510" t="s">
        <v>491</v>
      </c>
      <c r="B50" s="163"/>
      <c r="C50" s="163"/>
    </row>
    <row r="51" spans="1:3">
      <c r="A51" s="506" t="s">
        <v>492</v>
      </c>
      <c r="B51" s="163"/>
      <c r="C51" s="163"/>
    </row>
    <row r="52" spans="1:3">
      <c r="A52" s="506" t="s">
        <v>493</v>
      </c>
      <c r="B52" s="163"/>
      <c r="C52" s="163"/>
    </row>
    <row r="53" spans="1:3">
      <c r="A53" s="506" t="s">
        <v>494</v>
      </c>
      <c r="B53" s="163"/>
      <c r="C53" s="163"/>
    </row>
    <row r="54" spans="1:3">
      <c r="A54" s="506"/>
      <c r="B54" s="163"/>
      <c r="C54" s="163"/>
    </row>
  </sheetData>
  <mergeCells count="12">
    <mergeCell ref="A17:C17"/>
    <mergeCell ref="A6:C6"/>
    <mergeCell ref="A7:C7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</mergeCells>
  <printOptions horizontalCentered="1"/>
  <pageMargins left="0.51181102362204722" right="0.51181102362204722" top="0" bottom="0" header="0.31496062992125984" footer="0.31496062992125984"/>
  <pageSetup paperSize="9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CEF1D"/>
  </sheetPr>
  <dimension ref="A1:AS89"/>
  <sheetViews>
    <sheetView workbookViewId="0">
      <selection activeCell="A55" sqref="A55:B55"/>
    </sheetView>
  </sheetViews>
  <sheetFormatPr defaultRowHeight="14.25"/>
  <cols>
    <col min="1" max="1" width="7.125" customWidth="1"/>
    <col min="2" max="2" width="7.875" customWidth="1"/>
    <col min="3" max="3" width="5.375" customWidth="1"/>
    <col min="4" max="4" width="4.375" customWidth="1"/>
    <col min="5" max="6" width="5.375" customWidth="1"/>
    <col min="7" max="8" width="4.625" customWidth="1"/>
    <col min="9" max="12" width="4.625" hidden="1" customWidth="1"/>
    <col min="13" max="14" width="5.375" customWidth="1"/>
    <col min="15" max="15" width="5" customWidth="1"/>
    <col min="16" max="16" width="6.125" customWidth="1"/>
    <col min="17" max="18" width="4.625" customWidth="1"/>
    <col min="19" max="22" width="4.625" hidden="1" customWidth="1"/>
    <col min="23" max="23" width="4.625" customWidth="1"/>
    <col min="24" max="24" width="5.5" customWidth="1"/>
    <col min="25" max="26" width="5.625" customWidth="1"/>
    <col min="27" max="27" width="4.625" customWidth="1"/>
    <col min="28" max="28" width="5.25" customWidth="1"/>
    <col min="29" max="32" width="4.625" hidden="1" customWidth="1"/>
    <col min="33" max="33" width="4.625" customWidth="1"/>
    <col min="34" max="34" width="6.125" customWidth="1"/>
    <col min="35" max="35" width="6.375" customWidth="1"/>
    <col min="36" max="36" width="5.125" customWidth="1"/>
    <col min="37" max="39" width="6.875" hidden="1" customWidth="1"/>
    <col min="40" max="40" width="0" hidden="1" customWidth="1"/>
    <col min="43" max="43" width="9" customWidth="1"/>
  </cols>
  <sheetData>
    <row r="1" spans="1:36" ht="5.25" customHeight="1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I1" s="163"/>
      <c r="AJ1" s="163"/>
    </row>
    <row r="2" spans="1:36" ht="33" customHeight="1">
      <c r="A2" s="163"/>
      <c r="B2" s="163"/>
      <c r="C2" s="173"/>
      <c r="D2" s="174"/>
      <c r="E2" s="171"/>
      <c r="F2" s="174"/>
      <c r="G2" s="174"/>
      <c r="H2" s="174"/>
      <c r="I2" s="174"/>
      <c r="J2" s="174"/>
      <c r="K2" s="174"/>
      <c r="L2" s="174"/>
      <c r="M2" s="171"/>
      <c r="N2" s="174"/>
      <c r="O2" s="174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5"/>
    </row>
    <row r="3" spans="1:36" ht="6.75" customHeight="1">
      <c r="A3" s="163"/>
      <c r="B3" s="163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</row>
    <row r="4" spans="1:36" ht="21" customHeight="1">
      <c r="A4" s="190" t="s">
        <v>529</v>
      </c>
      <c r="B4" s="163"/>
      <c r="C4" s="166"/>
      <c r="D4" s="166"/>
      <c r="E4" s="166"/>
      <c r="F4" s="166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</row>
    <row r="5" spans="1:36" ht="20.25" customHeight="1">
      <c r="A5" s="163"/>
      <c r="B5" s="163"/>
      <c r="C5" s="166"/>
      <c r="D5" s="166"/>
      <c r="E5" s="166"/>
      <c r="F5" s="166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</row>
    <row r="6" spans="1:36" ht="20.25" customHeight="1">
      <c r="A6" s="163"/>
      <c r="B6" s="163"/>
      <c r="C6" s="166"/>
      <c r="D6" s="166"/>
      <c r="E6" s="166"/>
      <c r="F6" s="166"/>
      <c r="G6" s="168"/>
      <c r="H6" s="168"/>
      <c r="I6" s="168"/>
      <c r="J6" s="168"/>
      <c r="K6" s="168"/>
      <c r="L6" s="168"/>
      <c r="M6" s="168"/>
      <c r="N6" s="16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</row>
    <row r="7" spans="1:36" ht="20.25" customHeight="1">
      <c r="A7" s="163"/>
      <c r="B7" s="163"/>
      <c r="C7" s="167"/>
      <c r="D7" s="167"/>
      <c r="E7" s="167"/>
      <c r="F7" s="167"/>
      <c r="G7" s="169"/>
      <c r="H7" s="169"/>
      <c r="I7" s="169"/>
      <c r="J7" s="169"/>
      <c r="K7" s="169"/>
      <c r="L7" s="169"/>
      <c r="M7" s="170"/>
      <c r="N7" s="170"/>
      <c r="O7" s="170"/>
      <c r="P7" s="170"/>
      <c r="Q7" s="169"/>
      <c r="R7" s="169"/>
      <c r="S7" s="169"/>
      <c r="T7" s="169"/>
      <c r="U7" s="169"/>
      <c r="V7" s="169"/>
      <c r="W7" s="170"/>
      <c r="X7" s="170"/>
      <c r="Y7" s="170"/>
      <c r="Z7" s="170"/>
      <c r="AA7" s="169"/>
      <c r="AB7" s="169"/>
      <c r="AC7" s="169"/>
      <c r="AD7" s="169"/>
      <c r="AE7" s="169"/>
      <c r="AF7" s="169"/>
      <c r="AG7" s="170"/>
      <c r="AH7" s="170"/>
      <c r="AI7" s="170"/>
      <c r="AJ7" s="170"/>
    </row>
    <row r="8" spans="1:36" ht="20.25" customHeight="1">
      <c r="A8" s="163"/>
      <c r="B8" s="163"/>
      <c r="C8" s="167"/>
      <c r="D8" s="167"/>
      <c r="E8" s="167"/>
      <c r="F8" s="167"/>
      <c r="G8" s="169"/>
      <c r="H8" s="169"/>
      <c r="I8" s="169"/>
      <c r="J8" s="169"/>
      <c r="K8" s="169"/>
      <c r="L8" s="169"/>
      <c r="M8" s="170"/>
      <c r="N8" s="170"/>
      <c r="O8" s="170"/>
      <c r="P8" s="170"/>
      <c r="Q8" s="169"/>
      <c r="R8" s="169"/>
      <c r="S8" s="169"/>
      <c r="T8" s="169"/>
      <c r="U8" s="169"/>
      <c r="V8" s="169"/>
      <c r="W8" s="170"/>
      <c r="X8" s="170"/>
      <c r="Y8" s="170"/>
      <c r="Z8" s="170"/>
      <c r="AA8" s="169"/>
      <c r="AB8" s="169"/>
      <c r="AC8" s="169"/>
      <c r="AD8" s="169"/>
      <c r="AE8" s="169"/>
      <c r="AF8" s="169"/>
      <c r="AG8" s="170"/>
      <c r="AH8" s="170"/>
      <c r="AI8" s="170"/>
      <c r="AJ8" s="170"/>
    </row>
    <row r="9" spans="1:36" ht="20.25" customHeight="1">
      <c r="A9" s="163"/>
      <c r="B9" s="163"/>
      <c r="C9" s="167"/>
      <c r="D9" s="167"/>
      <c r="E9" s="167"/>
      <c r="F9" s="167"/>
      <c r="G9" s="169"/>
      <c r="H9" s="169"/>
      <c r="I9" s="169"/>
      <c r="J9" s="169"/>
      <c r="K9" s="169"/>
      <c r="L9" s="169"/>
      <c r="M9" s="170"/>
      <c r="N9" s="170"/>
      <c r="O9" s="170"/>
      <c r="P9" s="170"/>
      <c r="Q9" s="169"/>
      <c r="R9" s="169"/>
      <c r="S9" s="169"/>
      <c r="T9" s="169"/>
      <c r="U9" s="169"/>
      <c r="V9" s="169"/>
      <c r="W9" s="170"/>
      <c r="X9" s="170"/>
      <c r="Y9" s="170"/>
      <c r="Z9" s="170"/>
      <c r="AA9" s="171"/>
      <c r="AB9" s="171"/>
      <c r="AC9" s="171"/>
      <c r="AD9" s="171"/>
      <c r="AE9" s="171"/>
      <c r="AF9" s="171"/>
      <c r="AG9" s="171"/>
      <c r="AH9" s="171"/>
      <c r="AI9" s="171"/>
      <c r="AJ9" s="171"/>
    </row>
    <row r="10" spans="1:36" ht="20.25" customHeight="1">
      <c r="A10" s="163"/>
      <c r="B10" s="163"/>
      <c r="C10" s="167"/>
      <c r="D10" s="167"/>
      <c r="E10" s="167"/>
      <c r="F10" s="167"/>
      <c r="G10" s="169"/>
      <c r="H10" s="169"/>
      <c r="I10" s="169"/>
      <c r="J10" s="169"/>
      <c r="K10" s="169"/>
      <c r="L10" s="169"/>
      <c r="M10" s="170"/>
      <c r="N10" s="170"/>
      <c r="O10" s="170"/>
      <c r="P10" s="170"/>
      <c r="Q10" s="169"/>
      <c r="R10" s="169"/>
      <c r="S10" s="169"/>
      <c r="T10" s="169"/>
      <c r="U10" s="169"/>
      <c r="V10" s="169"/>
      <c r="W10" s="170"/>
      <c r="X10" s="170"/>
      <c r="Y10" s="170"/>
      <c r="Z10" s="170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</row>
    <row r="11" spans="1:36" ht="20.25" customHeight="1">
      <c r="A11" s="163"/>
      <c r="B11" s="163"/>
      <c r="C11" s="163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</row>
    <row r="12" spans="1:36" ht="20.25" customHeight="1">
      <c r="A12" s="163"/>
      <c r="B12" s="163"/>
      <c r="C12" s="163"/>
      <c r="D12" s="163"/>
      <c r="E12" s="163"/>
      <c r="F12" s="163"/>
      <c r="G12" s="163"/>
      <c r="H12" s="163"/>
      <c r="I12" s="163"/>
      <c r="J12" s="163"/>
      <c r="K12" s="163"/>
      <c r="L12" s="163"/>
      <c r="M12" s="163"/>
      <c r="N12" s="163"/>
      <c r="O12" s="163"/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</row>
    <row r="13" spans="1:36" ht="20.25" customHeight="1">
      <c r="A13" s="906"/>
      <c r="B13" s="906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</row>
    <row r="14" spans="1:36" ht="20.25" customHeight="1" thickBot="1">
      <c r="A14" s="163"/>
      <c r="B14" s="163"/>
      <c r="C14" s="163"/>
      <c r="D14" s="163"/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</row>
    <row r="15" spans="1:36" ht="20.25" customHeight="1" thickBot="1">
      <c r="A15" s="907" t="s">
        <v>400</v>
      </c>
      <c r="B15" s="908"/>
      <c r="C15" s="896" t="s">
        <v>475</v>
      </c>
      <c r="D15" s="896"/>
      <c r="E15" s="896"/>
      <c r="F15" s="896"/>
      <c r="G15" s="873" t="s">
        <v>259</v>
      </c>
      <c r="H15" s="873"/>
      <c r="I15" s="873"/>
      <c r="J15" s="873"/>
      <c r="K15" s="873"/>
      <c r="L15" s="873"/>
      <c r="M15" s="873"/>
      <c r="N15" s="873"/>
      <c r="O15" s="873"/>
      <c r="P15" s="873"/>
      <c r="Q15" s="873" t="s">
        <v>44</v>
      </c>
      <c r="R15" s="873"/>
      <c r="S15" s="873"/>
      <c r="T15" s="873"/>
      <c r="U15" s="873"/>
      <c r="V15" s="873"/>
      <c r="W15" s="873"/>
      <c r="X15" s="873"/>
      <c r="Y15" s="873"/>
      <c r="Z15" s="873"/>
      <c r="AA15" s="873"/>
      <c r="AB15" s="873"/>
      <c r="AC15" s="873"/>
      <c r="AD15" s="873"/>
      <c r="AE15" s="873"/>
      <c r="AF15" s="873"/>
      <c r="AG15" s="873"/>
      <c r="AH15" s="873"/>
      <c r="AI15" s="873"/>
      <c r="AJ15" s="873"/>
    </row>
    <row r="16" spans="1:36" ht="20.25" customHeight="1" thickBot="1">
      <c r="A16" s="907"/>
      <c r="B16" s="908"/>
      <c r="C16" s="896"/>
      <c r="D16" s="896"/>
      <c r="E16" s="896"/>
      <c r="F16" s="896"/>
      <c r="G16" s="874" t="s">
        <v>289</v>
      </c>
      <c r="H16" s="874"/>
      <c r="I16" s="874"/>
      <c r="J16" s="874"/>
      <c r="K16" s="874"/>
      <c r="L16" s="874"/>
      <c r="M16" s="874"/>
      <c r="N16" s="874"/>
      <c r="O16" s="874"/>
      <c r="P16" s="874"/>
      <c r="Q16" s="874" t="s">
        <v>289</v>
      </c>
      <c r="R16" s="874"/>
      <c r="S16" s="874"/>
      <c r="T16" s="874"/>
      <c r="U16" s="874"/>
      <c r="V16" s="874"/>
      <c r="W16" s="874"/>
      <c r="X16" s="874"/>
      <c r="Y16" s="874"/>
      <c r="Z16" s="874"/>
      <c r="AA16" s="874" t="s">
        <v>280</v>
      </c>
      <c r="AB16" s="874"/>
      <c r="AC16" s="874"/>
      <c r="AD16" s="874"/>
      <c r="AE16" s="874"/>
      <c r="AF16" s="874"/>
      <c r="AG16" s="874"/>
      <c r="AH16" s="874"/>
      <c r="AI16" s="874"/>
      <c r="AJ16" s="874"/>
    </row>
    <row r="17" spans="1:45" ht="20.25" customHeight="1" thickBot="1">
      <c r="A17" s="172"/>
      <c r="B17" s="172"/>
      <c r="C17" s="896"/>
      <c r="D17" s="896"/>
      <c r="E17" s="896"/>
      <c r="F17" s="896"/>
      <c r="G17" s="875" t="s">
        <v>0</v>
      </c>
      <c r="H17" s="875"/>
      <c r="I17" s="875" t="s">
        <v>34</v>
      </c>
      <c r="J17" s="875"/>
      <c r="K17" s="875" t="s">
        <v>35</v>
      </c>
      <c r="L17" s="875"/>
      <c r="M17" s="875" t="s">
        <v>28</v>
      </c>
      <c r="N17" s="875"/>
      <c r="O17" s="875" t="s">
        <v>238</v>
      </c>
      <c r="P17" s="875"/>
      <c r="Q17" s="875" t="s">
        <v>0</v>
      </c>
      <c r="R17" s="875"/>
      <c r="S17" s="875" t="s">
        <v>34</v>
      </c>
      <c r="T17" s="875"/>
      <c r="U17" s="875" t="s">
        <v>35</v>
      </c>
      <c r="V17" s="875"/>
      <c r="W17" s="875" t="s">
        <v>28</v>
      </c>
      <c r="X17" s="875"/>
      <c r="Y17" s="875" t="s">
        <v>238</v>
      </c>
      <c r="Z17" s="875"/>
      <c r="AA17" s="875" t="s">
        <v>0</v>
      </c>
      <c r="AB17" s="875"/>
      <c r="AC17" s="875" t="s">
        <v>34</v>
      </c>
      <c r="AD17" s="875"/>
      <c r="AE17" s="875" t="s">
        <v>35</v>
      </c>
      <c r="AF17" s="875"/>
      <c r="AG17" s="875" t="s">
        <v>28</v>
      </c>
      <c r="AH17" s="875"/>
      <c r="AI17" s="875" t="s">
        <v>238</v>
      </c>
      <c r="AJ17" s="875"/>
      <c r="AP17" s="769"/>
      <c r="AQ17" s="598"/>
      <c r="AR17" s="598"/>
      <c r="AS17" s="598"/>
    </row>
    <row r="18" spans="1:45" ht="17.25" customHeight="1" thickBot="1">
      <c r="A18" s="902" t="s">
        <v>401</v>
      </c>
      <c r="B18" s="903"/>
      <c r="C18" s="868" t="s">
        <v>45</v>
      </c>
      <c r="D18" s="868"/>
      <c r="E18" s="868"/>
      <c r="F18" s="868"/>
      <c r="G18" s="904">
        <v>18151</v>
      </c>
      <c r="H18" s="905"/>
      <c r="I18" s="836">
        <f>ROUNDUP((G18*0.4%)+0,0)</f>
        <v>73</v>
      </c>
      <c r="J18" s="836"/>
      <c r="K18" s="836">
        <f>(G18+I18)*7%</f>
        <v>1275.68</v>
      </c>
      <c r="L18" s="836"/>
      <c r="M18" s="866">
        <f>SUM(G18:L18)</f>
        <v>19499.68</v>
      </c>
      <c r="N18" s="866"/>
      <c r="O18" s="869">
        <v>19500</v>
      </c>
      <c r="P18" s="869"/>
      <c r="Q18" s="904">
        <v>14428</v>
      </c>
      <c r="R18" s="905"/>
      <c r="S18" s="836">
        <f>ROUNDUP((Q18*0.4%)+0,0)</f>
        <v>58</v>
      </c>
      <c r="T18" s="836"/>
      <c r="U18" s="836">
        <f>(Q18+S18)*7%</f>
        <v>1014.0200000000001</v>
      </c>
      <c r="V18" s="836"/>
      <c r="W18" s="866">
        <f>SUM(Q18:V18)</f>
        <v>15500.02</v>
      </c>
      <c r="X18" s="866"/>
      <c r="Y18" s="886">
        <v>15500</v>
      </c>
      <c r="Z18" s="886"/>
      <c r="AA18" s="836">
        <v>13962</v>
      </c>
      <c r="AB18" s="836"/>
      <c r="AC18" s="836">
        <f>ROUNDUP((AA18*0.4%)+0,0)</f>
        <v>56</v>
      </c>
      <c r="AD18" s="836"/>
      <c r="AE18" s="836">
        <f>(AA18+AC18)*7%</f>
        <v>981.2600000000001</v>
      </c>
      <c r="AF18" s="836"/>
      <c r="AG18" s="866">
        <f>SUM(AA18:AF18)</f>
        <v>14999.26</v>
      </c>
      <c r="AH18" s="866"/>
      <c r="AI18" s="869">
        <v>15000</v>
      </c>
      <c r="AJ18" s="869"/>
      <c r="AK18" s="499">
        <f>O18-M18</f>
        <v>0.31999999999970896</v>
      </c>
      <c r="AL18" s="499">
        <f>Y18-W18</f>
        <v>-2.0000000000436557E-2</v>
      </c>
      <c r="AM18" s="499">
        <f>AI18-AG18</f>
        <v>0.73999999999978172</v>
      </c>
      <c r="AP18" s="770"/>
      <c r="AQ18" s="609"/>
      <c r="AR18" s="598"/>
      <c r="AS18" s="598"/>
    </row>
    <row r="19" spans="1:45" ht="16.5" customHeight="1" thickBot="1">
      <c r="A19" s="902"/>
      <c r="B19" s="903"/>
      <c r="C19" s="868" t="s">
        <v>384</v>
      </c>
      <c r="D19" s="868"/>
      <c r="E19" s="868"/>
      <c r="F19" s="868"/>
      <c r="G19" s="904">
        <v>19081</v>
      </c>
      <c r="H19" s="905"/>
      <c r="I19" s="836">
        <f t="shared" ref="I19:I20" si="0">ROUNDUP((G19*0.4%)+0,0)</f>
        <v>77</v>
      </c>
      <c r="J19" s="836"/>
      <c r="K19" s="836">
        <f t="shared" ref="K19:K20" si="1">(G19+I19)*7%</f>
        <v>1341.0600000000002</v>
      </c>
      <c r="L19" s="836"/>
      <c r="M19" s="866">
        <f t="shared" ref="M19:M20" si="2">SUM(G19:L19)</f>
        <v>20499.060000000001</v>
      </c>
      <c r="N19" s="866"/>
      <c r="O19" s="869">
        <v>20500</v>
      </c>
      <c r="P19" s="869"/>
      <c r="Q19" s="836">
        <v>15358</v>
      </c>
      <c r="R19" s="836"/>
      <c r="S19" s="836">
        <f t="shared" ref="S19:S20" si="3">ROUNDUP((Q19*0.4%)+0,0)</f>
        <v>62</v>
      </c>
      <c r="T19" s="836"/>
      <c r="U19" s="836">
        <f t="shared" ref="U19:U20" si="4">(Q19+S19)*7%</f>
        <v>1079.4000000000001</v>
      </c>
      <c r="V19" s="836"/>
      <c r="W19" s="866">
        <f t="shared" ref="W19:W20" si="5">SUM(Q19:V19)</f>
        <v>16499.400000000001</v>
      </c>
      <c r="X19" s="866"/>
      <c r="Y19" s="886">
        <v>16500</v>
      </c>
      <c r="Z19" s="886"/>
      <c r="AA19" s="836">
        <v>13962</v>
      </c>
      <c r="AB19" s="836"/>
      <c r="AC19" s="836">
        <f t="shared" ref="AC19" si="6">ROUNDUP((AA19*0.4%)+0,0)</f>
        <v>56</v>
      </c>
      <c r="AD19" s="836"/>
      <c r="AE19" s="836">
        <f t="shared" ref="AE19" si="7">(AA19+AC19)*7%</f>
        <v>981.2600000000001</v>
      </c>
      <c r="AF19" s="836"/>
      <c r="AG19" s="866">
        <f t="shared" ref="AG19" si="8">SUM(AA19:AF19)</f>
        <v>14999.26</v>
      </c>
      <c r="AH19" s="866"/>
      <c r="AI19" s="869">
        <v>15000</v>
      </c>
      <c r="AJ19" s="869"/>
      <c r="AK19" s="499">
        <f t="shared" ref="AK19:AK27" si="9">O19-M19</f>
        <v>0.93999999999869033</v>
      </c>
      <c r="AL19" s="499">
        <f t="shared" ref="AL19:AL27" si="10">Y19-W19</f>
        <v>0.59999999999854481</v>
      </c>
      <c r="AM19" s="499">
        <f t="shared" ref="AM19:AM26" si="11">AI19-AG19</f>
        <v>0.73999999999978172</v>
      </c>
      <c r="AP19" s="770"/>
      <c r="AQ19" s="609"/>
      <c r="AR19" s="598"/>
      <c r="AS19" s="598"/>
    </row>
    <row r="20" spans="1:45" ht="16.5" customHeight="1" thickBot="1">
      <c r="A20" s="840"/>
      <c r="B20" s="901"/>
      <c r="C20" s="868" t="s">
        <v>382</v>
      </c>
      <c r="D20" s="868"/>
      <c r="E20" s="868"/>
      <c r="F20" s="868"/>
      <c r="G20" s="836">
        <v>20012</v>
      </c>
      <c r="H20" s="836"/>
      <c r="I20" s="836">
        <f t="shared" si="0"/>
        <v>81</v>
      </c>
      <c r="J20" s="836"/>
      <c r="K20" s="836">
        <f t="shared" si="1"/>
        <v>1406.5100000000002</v>
      </c>
      <c r="L20" s="836"/>
      <c r="M20" s="866">
        <f t="shared" si="2"/>
        <v>21499.510000000002</v>
      </c>
      <c r="N20" s="866"/>
      <c r="O20" s="869">
        <v>21500</v>
      </c>
      <c r="P20" s="869"/>
      <c r="Q20" s="836">
        <v>16289</v>
      </c>
      <c r="R20" s="836"/>
      <c r="S20" s="836">
        <f t="shared" si="3"/>
        <v>66</v>
      </c>
      <c r="T20" s="836"/>
      <c r="U20" s="836">
        <f t="shared" si="4"/>
        <v>1144.8500000000001</v>
      </c>
      <c r="V20" s="836"/>
      <c r="W20" s="866">
        <f t="shared" si="5"/>
        <v>17499.849999999999</v>
      </c>
      <c r="X20" s="866"/>
      <c r="Y20" s="869">
        <v>17500</v>
      </c>
      <c r="Z20" s="869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499">
        <f t="shared" si="9"/>
        <v>0.48999999999796273</v>
      </c>
      <c r="AL20" s="499">
        <f t="shared" si="10"/>
        <v>0.15000000000145519</v>
      </c>
      <c r="AM20" s="499">
        <f t="shared" si="11"/>
        <v>0</v>
      </c>
      <c r="AP20" s="770"/>
      <c r="AQ20" s="609"/>
      <c r="AR20" s="598"/>
      <c r="AS20" s="598"/>
    </row>
    <row r="21" spans="1:45" ht="16.5" customHeight="1" thickBot="1">
      <c r="A21" s="900" t="s">
        <v>96</v>
      </c>
      <c r="B21" s="900"/>
      <c r="C21" s="174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499"/>
      <c r="AL21" s="499"/>
      <c r="AM21" s="499"/>
      <c r="AQ21" s="598"/>
      <c r="AR21" s="598"/>
      <c r="AS21" s="598"/>
    </row>
    <row r="22" spans="1:45" ht="17.25" customHeight="1" thickBot="1">
      <c r="A22" s="176"/>
      <c r="B22" s="176"/>
      <c r="C22" s="880" t="s">
        <v>267</v>
      </c>
      <c r="D22" s="880"/>
      <c r="E22" s="880"/>
      <c r="F22" s="880"/>
      <c r="G22" s="867" t="s">
        <v>259</v>
      </c>
      <c r="H22" s="867"/>
      <c r="I22" s="867"/>
      <c r="J22" s="867"/>
      <c r="K22" s="867"/>
      <c r="L22" s="867"/>
      <c r="M22" s="867"/>
      <c r="N22" s="867"/>
      <c r="O22" s="867"/>
      <c r="P22" s="867"/>
      <c r="Q22" s="881" t="s">
        <v>44</v>
      </c>
      <c r="R22" s="882"/>
      <c r="S22" s="882"/>
      <c r="T22" s="882"/>
      <c r="U22" s="882"/>
      <c r="V22" s="882"/>
      <c r="W22" s="882"/>
      <c r="X22" s="882"/>
      <c r="Y22" s="882"/>
      <c r="Z22" s="882"/>
      <c r="AA22" s="882"/>
      <c r="AB22" s="882"/>
      <c r="AC22" s="882"/>
      <c r="AD22" s="882"/>
      <c r="AE22" s="882"/>
      <c r="AF22" s="882"/>
      <c r="AG22" s="882"/>
      <c r="AH22" s="882"/>
      <c r="AI22" s="882"/>
      <c r="AJ22" s="883"/>
      <c r="AK22" s="499"/>
      <c r="AL22" s="499"/>
      <c r="AM22" s="499"/>
      <c r="AQ22" s="598"/>
      <c r="AR22" s="598"/>
      <c r="AS22" s="598"/>
    </row>
    <row r="23" spans="1:45" ht="17.25" customHeight="1" thickBot="1">
      <c r="A23" s="897" t="s">
        <v>398</v>
      </c>
      <c r="B23" s="898"/>
      <c r="C23" s="880"/>
      <c r="D23" s="880"/>
      <c r="E23" s="880"/>
      <c r="F23" s="880"/>
      <c r="G23" s="884" t="s">
        <v>289</v>
      </c>
      <c r="H23" s="884"/>
      <c r="I23" s="884"/>
      <c r="J23" s="884"/>
      <c r="K23" s="884"/>
      <c r="L23" s="884"/>
      <c r="M23" s="884"/>
      <c r="N23" s="884"/>
      <c r="O23" s="884"/>
      <c r="P23" s="884"/>
      <c r="Q23" s="884" t="s">
        <v>289</v>
      </c>
      <c r="R23" s="884"/>
      <c r="S23" s="884"/>
      <c r="T23" s="884"/>
      <c r="U23" s="884"/>
      <c r="V23" s="884"/>
      <c r="W23" s="884"/>
      <c r="X23" s="884"/>
      <c r="Y23" s="884"/>
      <c r="Z23" s="884"/>
      <c r="AA23" s="884" t="s">
        <v>399</v>
      </c>
      <c r="AB23" s="884"/>
      <c r="AC23" s="884"/>
      <c r="AD23" s="884"/>
      <c r="AE23" s="884"/>
      <c r="AF23" s="884"/>
      <c r="AG23" s="884"/>
      <c r="AH23" s="884"/>
      <c r="AI23" s="884"/>
      <c r="AJ23" s="884"/>
      <c r="AK23" s="499"/>
      <c r="AL23" s="499"/>
      <c r="AM23" s="499"/>
      <c r="AQ23" s="598"/>
      <c r="AR23" s="598"/>
      <c r="AS23" s="598"/>
    </row>
    <row r="24" spans="1:45" ht="16.5" customHeight="1" thickBot="1">
      <c r="A24" s="176"/>
      <c r="B24" s="176"/>
      <c r="C24" s="880"/>
      <c r="D24" s="880"/>
      <c r="E24" s="880"/>
      <c r="F24" s="880"/>
      <c r="G24" s="879" t="s">
        <v>0</v>
      </c>
      <c r="H24" s="879"/>
      <c r="I24" s="879" t="s">
        <v>34</v>
      </c>
      <c r="J24" s="879"/>
      <c r="K24" s="879" t="s">
        <v>35</v>
      </c>
      <c r="L24" s="879"/>
      <c r="M24" s="879" t="s">
        <v>28</v>
      </c>
      <c r="N24" s="879"/>
      <c r="O24" s="879" t="s">
        <v>238</v>
      </c>
      <c r="P24" s="879"/>
      <c r="Q24" s="879" t="s">
        <v>0</v>
      </c>
      <c r="R24" s="879"/>
      <c r="S24" s="879" t="s">
        <v>34</v>
      </c>
      <c r="T24" s="879"/>
      <c r="U24" s="879" t="s">
        <v>35</v>
      </c>
      <c r="V24" s="879"/>
      <c r="W24" s="879" t="s">
        <v>28</v>
      </c>
      <c r="X24" s="879"/>
      <c r="Y24" s="879" t="s">
        <v>238</v>
      </c>
      <c r="Z24" s="879"/>
      <c r="AA24" s="879" t="s">
        <v>0</v>
      </c>
      <c r="AB24" s="879"/>
      <c r="AC24" s="879" t="s">
        <v>34</v>
      </c>
      <c r="AD24" s="879"/>
      <c r="AE24" s="879" t="s">
        <v>35</v>
      </c>
      <c r="AF24" s="879"/>
      <c r="AG24" s="879" t="s">
        <v>28</v>
      </c>
      <c r="AH24" s="879"/>
      <c r="AI24" s="879" t="s">
        <v>238</v>
      </c>
      <c r="AJ24" s="879"/>
      <c r="AK24" s="499"/>
      <c r="AL24" s="499"/>
      <c r="AM24" s="499"/>
      <c r="AP24" s="769"/>
      <c r="AQ24" s="598"/>
      <c r="AR24" s="598"/>
      <c r="AS24" s="598"/>
    </row>
    <row r="25" spans="1:45" ht="18.75" customHeight="1" thickBot="1">
      <c r="A25" s="897">
        <v>2</v>
      </c>
      <c r="B25" s="898"/>
      <c r="C25" s="876" t="s">
        <v>45</v>
      </c>
      <c r="D25" s="876"/>
      <c r="E25" s="876"/>
      <c r="F25" s="876"/>
      <c r="G25" s="845">
        <v>17220</v>
      </c>
      <c r="H25" s="845"/>
      <c r="I25" s="845">
        <f>ROUNDUP((G25*0.4%)+0,0)</f>
        <v>69</v>
      </c>
      <c r="J25" s="845"/>
      <c r="K25" s="845">
        <f>(G25+I25)*7%</f>
        <v>1210.23</v>
      </c>
      <c r="L25" s="845"/>
      <c r="M25" s="846">
        <f>SUM(G25:L25)</f>
        <v>18499.23</v>
      </c>
      <c r="N25" s="846"/>
      <c r="O25" s="877">
        <v>18500</v>
      </c>
      <c r="P25" s="877"/>
      <c r="Q25" s="845">
        <v>13497</v>
      </c>
      <c r="R25" s="845"/>
      <c r="S25" s="845">
        <f>ROUNDUP((Q25*0.4%)+0,0)</f>
        <v>54</v>
      </c>
      <c r="T25" s="845"/>
      <c r="U25" s="845">
        <f>(Q25+S25)*7%</f>
        <v>948.57</v>
      </c>
      <c r="V25" s="845"/>
      <c r="W25" s="846">
        <f>SUM(Q25:V25)</f>
        <v>14499.57</v>
      </c>
      <c r="X25" s="846"/>
      <c r="Y25" s="847">
        <v>14500</v>
      </c>
      <c r="Z25" s="847"/>
      <c r="AA25" s="845">
        <v>13031</v>
      </c>
      <c r="AB25" s="845"/>
      <c r="AC25" s="845">
        <f>ROUNDUP((AA25*0.4%)+0,0)</f>
        <v>53</v>
      </c>
      <c r="AD25" s="845"/>
      <c r="AE25" s="845">
        <f>(AA25+AC25)*7%</f>
        <v>915.88000000000011</v>
      </c>
      <c r="AF25" s="845"/>
      <c r="AG25" s="846">
        <f>SUM(AA25:AF25)</f>
        <v>13999.880000000001</v>
      </c>
      <c r="AH25" s="846"/>
      <c r="AI25" s="877">
        <v>14000</v>
      </c>
      <c r="AJ25" s="877"/>
      <c r="AK25" s="499">
        <f>O25-M25</f>
        <v>0.77000000000043656</v>
      </c>
      <c r="AL25" s="499">
        <f t="shared" si="10"/>
        <v>0.43000000000029104</v>
      </c>
      <c r="AM25" s="499">
        <f t="shared" si="11"/>
        <v>0.11999999999898137</v>
      </c>
      <c r="AP25" s="770"/>
      <c r="AQ25" s="609"/>
      <c r="AR25" s="598"/>
      <c r="AS25" s="598"/>
    </row>
    <row r="26" spans="1:45" ht="16.5" customHeight="1" thickBot="1">
      <c r="A26" s="172"/>
      <c r="B26" s="172"/>
      <c r="C26" s="876" t="s">
        <v>384</v>
      </c>
      <c r="D26" s="876"/>
      <c r="E26" s="876"/>
      <c r="F26" s="876"/>
      <c r="G26" s="845">
        <v>18151</v>
      </c>
      <c r="H26" s="845"/>
      <c r="I26" s="845">
        <f t="shared" ref="I26:I27" si="12">ROUNDUP((G26*0.4%)+0,0)</f>
        <v>73</v>
      </c>
      <c r="J26" s="845"/>
      <c r="K26" s="845">
        <f t="shared" ref="K26:K27" si="13">(G26+I26)*7%</f>
        <v>1275.68</v>
      </c>
      <c r="L26" s="845"/>
      <c r="M26" s="846">
        <f t="shared" ref="M26:M27" si="14">SUM(G26:L26)</f>
        <v>19499.68</v>
      </c>
      <c r="N26" s="846"/>
      <c r="O26" s="877">
        <v>19500</v>
      </c>
      <c r="P26" s="877"/>
      <c r="Q26" s="848">
        <v>14428</v>
      </c>
      <c r="R26" s="850"/>
      <c r="S26" s="848">
        <f t="shared" ref="S26:S27" si="15">ROUNDUP((Q26*0.4%)+0,0)</f>
        <v>58</v>
      </c>
      <c r="T26" s="850"/>
      <c r="U26" s="848">
        <f t="shared" ref="U26:U27" si="16">(Q26+S26)*7%</f>
        <v>1014.0200000000001</v>
      </c>
      <c r="V26" s="850"/>
      <c r="W26" s="851">
        <f t="shared" ref="W26:W27" si="17">SUM(Q26:V26)</f>
        <v>15500.02</v>
      </c>
      <c r="X26" s="878"/>
      <c r="Y26" s="853">
        <v>15500</v>
      </c>
      <c r="Z26" s="855"/>
      <c r="AA26" s="845">
        <v>13031</v>
      </c>
      <c r="AB26" s="845"/>
      <c r="AC26" s="845">
        <f t="shared" ref="AC26" si="18">ROUNDUP((AA26*0.4%)+0,0)</f>
        <v>53</v>
      </c>
      <c r="AD26" s="845"/>
      <c r="AE26" s="845">
        <f t="shared" ref="AE26" si="19">(AA26+AC26)*7%</f>
        <v>915.88000000000011</v>
      </c>
      <c r="AF26" s="845"/>
      <c r="AG26" s="846">
        <f t="shared" ref="AG26" si="20">SUM(AA26:AF26)</f>
        <v>13999.880000000001</v>
      </c>
      <c r="AH26" s="846"/>
      <c r="AI26" s="877">
        <v>14000</v>
      </c>
      <c r="AJ26" s="877"/>
      <c r="AK26" s="499">
        <f t="shared" si="9"/>
        <v>0.31999999999970896</v>
      </c>
      <c r="AL26" s="499">
        <f t="shared" si="10"/>
        <v>-2.0000000000436557E-2</v>
      </c>
      <c r="AM26" s="499">
        <f t="shared" si="11"/>
        <v>0.11999999999898137</v>
      </c>
      <c r="AP26" s="770"/>
      <c r="AQ26" s="609"/>
      <c r="AR26" s="598"/>
      <c r="AS26" s="598"/>
    </row>
    <row r="27" spans="1:45" ht="16.5" customHeight="1" thickBot="1">
      <c r="A27" s="897" t="s">
        <v>420</v>
      </c>
      <c r="B27" s="899"/>
      <c r="C27" s="876" t="s">
        <v>382</v>
      </c>
      <c r="D27" s="876"/>
      <c r="E27" s="876"/>
      <c r="F27" s="876"/>
      <c r="G27" s="845">
        <v>19081</v>
      </c>
      <c r="H27" s="845"/>
      <c r="I27" s="845">
        <f t="shared" si="12"/>
        <v>77</v>
      </c>
      <c r="J27" s="845"/>
      <c r="K27" s="845">
        <f t="shared" si="13"/>
        <v>1341.0600000000002</v>
      </c>
      <c r="L27" s="845"/>
      <c r="M27" s="846">
        <f t="shared" si="14"/>
        <v>20499.060000000001</v>
      </c>
      <c r="N27" s="846"/>
      <c r="O27" s="877">
        <v>20500</v>
      </c>
      <c r="P27" s="877"/>
      <c r="Q27" s="848">
        <v>15358</v>
      </c>
      <c r="R27" s="850"/>
      <c r="S27" s="848">
        <f t="shared" si="15"/>
        <v>62</v>
      </c>
      <c r="T27" s="850"/>
      <c r="U27" s="848">
        <f t="shared" si="16"/>
        <v>1079.4000000000001</v>
      </c>
      <c r="V27" s="850"/>
      <c r="W27" s="851">
        <f t="shared" si="17"/>
        <v>16499.400000000001</v>
      </c>
      <c r="X27" s="878"/>
      <c r="Y27" s="887">
        <v>16500</v>
      </c>
      <c r="Z27" s="888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499">
        <f t="shared" si="9"/>
        <v>0.93999999999869033</v>
      </c>
      <c r="AL27" s="499">
        <f t="shared" si="10"/>
        <v>0.59999999999854481</v>
      </c>
      <c r="AM27" s="499"/>
      <c r="AP27" s="770"/>
      <c r="AQ27" s="609"/>
      <c r="AR27" s="598"/>
      <c r="AS27" s="598"/>
    </row>
    <row r="28" spans="1:45" ht="13.5" customHeight="1">
      <c r="A28" s="163"/>
      <c r="B28" s="163"/>
      <c r="C28" s="163"/>
      <c r="D28" s="163"/>
      <c r="E28" s="163"/>
      <c r="F28" s="163"/>
      <c r="G28" s="163"/>
      <c r="H28" s="163"/>
      <c r="I28" s="163"/>
      <c r="J28" s="163"/>
      <c r="K28" s="163"/>
      <c r="L28" s="163"/>
      <c r="M28" s="163"/>
      <c r="N28" s="163"/>
      <c r="O28" s="163"/>
      <c r="P28" s="163"/>
      <c r="Q28" s="163"/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</row>
    <row r="29" spans="1:45" ht="15.75" customHeight="1">
      <c r="A29" s="163"/>
      <c r="B29" s="163"/>
      <c r="C29" s="163"/>
      <c r="D29" s="163"/>
      <c r="E29" s="163"/>
      <c r="F29" s="163"/>
      <c r="G29" s="163"/>
      <c r="H29" s="163"/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</row>
    <row r="30" spans="1:45" ht="15.75" customHeight="1">
      <c r="A30" s="163"/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</row>
    <row r="31" spans="1:45" ht="15.75" customHeight="1">
      <c r="A31" s="163"/>
      <c r="B31" s="163"/>
      <c r="C31" s="163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</row>
    <row r="32" spans="1:45" ht="5.25" customHeight="1">
      <c r="A32" s="163"/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I32" s="163"/>
      <c r="AJ32" s="163"/>
    </row>
    <row r="33" spans="1:42" ht="33" customHeight="1">
      <c r="A33" s="163"/>
      <c r="B33" s="163"/>
      <c r="C33" s="173"/>
      <c r="D33" s="174"/>
      <c r="E33" s="171"/>
      <c r="F33" s="174"/>
      <c r="G33" s="174"/>
      <c r="H33" s="174"/>
      <c r="I33" s="174"/>
      <c r="J33" s="174"/>
      <c r="K33" s="174"/>
      <c r="L33" s="174"/>
      <c r="M33" s="171"/>
      <c r="N33" s="174"/>
      <c r="O33" s="174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5"/>
      <c r="AP33" s="598"/>
    </row>
    <row r="34" spans="1:42" ht="6.75" customHeight="1">
      <c r="A34" s="163"/>
      <c r="B34" s="163"/>
      <c r="C34" s="174"/>
      <c r="D34" s="174"/>
      <c r="E34" s="174"/>
      <c r="F34" s="174"/>
      <c r="G34" s="174"/>
      <c r="H34" s="174"/>
      <c r="I34" s="174"/>
      <c r="J34" s="174"/>
      <c r="K34" s="174"/>
      <c r="L34" s="174"/>
      <c r="M34" s="174"/>
      <c r="N34" s="174"/>
      <c r="O34" s="174"/>
      <c r="P34" s="174"/>
      <c r="Q34" s="174"/>
      <c r="R34" s="174"/>
      <c r="S34" s="174"/>
      <c r="T34" s="174"/>
      <c r="U34" s="174"/>
      <c r="V34" s="174"/>
      <c r="W34" s="174"/>
      <c r="X34" s="174"/>
      <c r="Y34" s="174"/>
      <c r="Z34" s="174"/>
      <c r="AA34" s="174"/>
      <c r="AB34" s="174"/>
      <c r="AC34" s="174"/>
      <c r="AD34" s="174"/>
      <c r="AE34" s="174"/>
      <c r="AF34" s="174"/>
      <c r="AG34" s="174"/>
      <c r="AH34" s="174"/>
      <c r="AI34" s="174"/>
      <c r="AJ34" s="174"/>
    </row>
    <row r="35" spans="1:42" ht="21" customHeight="1">
      <c r="A35" s="163"/>
      <c r="B35" s="163"/>
      <c r="C35" s="166"/>
      <c r="D35" s="166"/>
      <c r="E35" s="166"/>
      <c r="F35" s="166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</row>
    <row r="36" spans="1:42" ht="20.25" customHeight="1">
      <c r="A36" s="312" t="str">
        <f>A4</f>
        <v>A1-2017 : 1.03.2017</v>
      </c>
      <c r="B36" s="163"/>
      <c r="C36" s="166"/>
      <c r="D36" s="166"/>
      <c r="E36" s="166"/>
      <c r="G36" s="166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</row>
    <row r="37" spans="1:42" ht="20.25" customHeight="1">
      <c r="A37" s="163"/>
      <c r="B37" s="163"/>
      <c r="C37" s="166"/>
      <c r="D37" s="166"/>
      <c r="E37" s="166"/>
      <c r="F37" s="166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</row>
    <row r="38" spans="1:42" ht="20.25" customHeight="1">
      <c r="A38" s="163"/>
      <c r="B38" s="163"/>
      <c r="C38" s="167"/>
      <c r="D38" s="167"/>
      <c r="E38" s="167"/>
      <c r="F38" s="167"/>
      <c r="G38" s="169"/>
      <c r="H38" s="169"/>
      <c r="I38" s="169"/>
      <c r="J38" s="169"/>
      <c r="K38" s="169"/>
      <c r="L38" s="169"/>
      <c r="M38" s="170"/>
      <c r="N38" s="170"/>
      <c r="O38" s="170"/>
      <c r="P38" s="170"/>
      <c r="Q38" s="169"/>
      <c r="R38" s="169"/>
      <c r="S38" s="169"/>
      <c r="T38" s="169"/>
      <c r="U38" s="169"/>
      <c r="V38" s="169"/>
      <c r="W38" s="170"/>
      <c r="X38" s="170"/>
      <c r="Y38" s="170"/>
      <c r="Z38" s="170"/>
      <c r="AA38" s="169"/>
      <c r="AB38" s="169"/>
      <c r="AC38" s="169"/>
      <c r="AD38" s="169"/>
      <c r="AE38" s="169"/>
      <c r="AF38" s="169"/>
      <c r="AG38" s="170"/>
      <c r="AH38" s="170"/>
      <c r="AI38" s="170"/>
      <c r="AJ38" s="170"/>
    </row>
    <row r="39" spans="1:42" ht="20.25" customHeight="1">
      <c r="A39" s="163"/>
      <c r="B39" s="163"/>
      <c r="C39" s="167"/>
      <c r="D39" s="167"/>
      <c r="E39" s="167"/>
      <c r="F39" s="167"/>
      <c r="G39" s="169"/>
      <c r="H39" s="169"/>
      <c r="I39" s="169"/>
      <c r="J39" s="169"/>
      <c r="K39" s="169"/>
      <c r="L39" s="169"/>
      <c r="M39" s="170"/>
      <c r="N39" s="170"/>
      <c r="O39" s="170"/>
      <c r="P39" s="170"/>
      <c r="Q39" s="169"/>
      <c r="R39" s="169"/>
      <c r="S39" s="169"/>
      <c r="T39" s="169"/>
      <c r="U39" s="169"/>
      <c r="V39" s="169"/>
      <c r="W39" s="170"/>
      <c r="X39" s="170"/>
      <c r="Y39" s="170"/>
      <c r="Z39" s="170"/>
      <c r="AA39" s="169"/>
      <c r="AB39" s="169"/>
      <c r="AC39" s="169"/>
      <c r="AD39" s="169"/>
      <c r="AE39" s="169"/>
      <c r="AF39" s="169"/>
      <c r="AG39" s="170"/>
      <c r="AH39" s="170"/>
      <c r="AI39" s="170"/>
      <c r="AJ39" s="170"/>
    </row>
    <row r="40" spans="1:42" ht="20.25" customHeight="1">
      <c r="A40" s="163"/>
      <c r="B40" s="163"/>
      <c r="C40" s="167"/>
      <c r="D40" s="167"/>
      <c r="E40" s="167"/>
      <c r="F40" s="167"/>
      <c r="G40" s="169"/>
      <c r="H40" s="169"/>
      <c r="I40" s="169"/>
      <c r="J40" s="169"/>
      <c r="K40" s="169"/>
      <c r="L40" s="169"/>
      <c r="M40" s="170"/>
      <c r="N40" s="170"/>
      <c r="O40" s="170"/>
      <c r="P40" s="170"/>
      <c r="Q40" s="169"/>
      <c r="R40" s="169"/>
      <c r="S40" s="169"/>
      <c r="T40" s="169"/>
      <c r="U40" s="169"/>
      <c r="V40" s="169"/>
      <c r="W40" s="170"/>
      <c r="X40" s="170"/>
      <c r="Y40" s="170"/>
      <c r="Z40" s="170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</row>
    <row r="41" spans="1:42" ht="20.25" customHeight="1">
      <c r="A41" s="163"/>
      <c r="B41" s="163"/>
      <c r="C41" s="167"/>
      <c r="D41" s="167"/>
      <c r="E41" s="167"/>
      <c r="F41" s="167"/>
      <c r="G41" s="169"/>
      <c r="H41" s="169"/>
      <c r="I41" s="169"/>
      <c r="J41" s="169"/>
      <c r="K41" s="169"/>
      <c r="L41" s="169"/>
      <c r="M41" s="170"/>
      <c r="N41" s="170"/>
      <c r="O41" s="170"/>
      <c r="P41" s="170"/>
      <c r="Q41" s="169"/>
      <c r="R41" s="169"/>
      <c r="S41" s="169"/>
      <c r="T41" s="169"/>
      <c r="U41" s="169"/>
      <c r="V41" s="169"/>
      <c r="W41" s="170"/>
      <c r="X41" s="170"/>
      <c r="Y41" s="170"/>
      <c r="Z41" s="170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</row>
    <row r="42" spans="1:42" ht="20.25" customHeight="1">
      <c r="A42" s="163"/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  <c r="O42" s="163"/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  <c r="AA42" s="163"/>
      <c r="AB42" s="163"/>
      <c r="AC42" s="163"/>
      <c r="AD42" s="163"/>
      <c r="AE42" s="163"/>
      <c r="AF42" s="163"/>
      <c r="AG42" s="163"/>
      <c r="AH42" s="163"/>
      <c r="AI42" s="163"/>
      <c r="AJ42" s="163"/>
    </row>
    <row r="43" spans="1:42" ht="10.5" customHeight="1" thickBot="1">
      <c r="A43" s="163"/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  <c r="O43" s="163"/>
      <c r="P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  <c r="AA43" s="163"/>
      <c r="AB43" s="163"/>
      <c r="AC43" s="163"/>
      <c r="AD43" s="163"/>
      <c r="AE43" s="163"/>
      <c r="AF43" s="163"/>
      <c r="AG43" s="163"/>
      <c r="AH43" s="163"/>
      <c r="AI43" s="163"/>
      <c r="AJ43" s="163"/>
    </row>
    <row r="44" spans="1:42" ht="20.25" customHeight="1" thickBot="1">
      <c r="A44" s="894"/>
      <c r="B44" s="895"/>
      <c r="C44" s="896" t="s">
        <v>475</v>
      </c>
      <c r="D44" s="896"/>
      <c r="E44" s="896"/>
      <c r="F44" s="896"/>
      <c r="G44" s="873" t="s">
        <v>2</v>
      </c>
      <c r="H44" s="873"/>
      <c r="I44" s="873"/>
      <c r="J44" s="873"/>
      <c r="K44" s="873"/>
      <c r="L44" s="873"/>
      <c r="M44" s="873"/>
      <c r="N44" s="873"/>
      <c r="O44" s="873"/>
      <c r="P44" s="873"/>
      <c r="Q44" s="873" t="s">
        <v>3</v>
      </c>
      <c r="R44" s="873"/>
      <c r="S44" s="873"/>
      <c r="T44" s="873"/>
      <c r="U44" s="873"/>
      <c r="V44" s="873"/>
      <c r="W44" s="873"/>
      <c r="X44" s="873"/>
      <c r="Y44" s="873"/>
      <c r="Z44" s="873"/>
      <c r="AA44" s="873"/>
      <c r="AB44" s="873"/>
      <c r="AC44" s="873"/>
      <c r="AD44" s="873"/>
      <c r="AE44" s="873"/>
      <c r="AF44" s="873"/>
      <c r="AG44" s="873"/>
      <c r="AH44" s="873"/>
      <c r="AI44" s="873"/>
      <c r="AJ44" s="873"/>
    </row>
    <row r="45" spans="1:42" ht="20.25" customHeight="1" thickBot="1">
      <c r="A45" s="859"/>
      <c r="B45" s="860"/>
      <c r="C45" s="896"/>
      <c r="D45" s="896"/>
      <c r="E45" s="896"/>
      <c r="F45" s="896"/>
      <c r="G45" s="874" t="s">
        <v>289</v>
      </c>
      <c r="H45" s="874"/>
      <c r="I45" s="874"/>
      <c r="J45" s="874"/>
      <c r="K45" s="874"/>
      <c r="L45" s="874"/>
      <c r="M45" s="874"/>
      <c r="N45" s="874"/>
      <c r="O45" s="874"/>
      <c r="P45" s="874"/>
      <c r="Q45" s="874" t="s">
        <v>289</v>
      </c>
      <c r="R45" s="874"/>
      <c r="S45" s="874"/>
      <c r="T45" s="874"/>
      <c r="U45" s="874"/>
      <c r="V45" s="874"/>
      <c r="W45" s="874"/>
      <c r="X45" s="874"/>
      <c r="Y45" s="874"/>
      <c r="Z45" s="874"/>
      <c r="AA45" s="874" t="s">
        <v>280</v>
      </c>
      <c r="AB45" s="874"/>
      <c r="AC45" s="874"/>
      <c r="AD45" s="874"/>
      <c r="AE45" s="874"/>
      <c r="AF45" s="874"/>
      <c r="AG45" s="874"/>
      <c r="AH45" s="874"/>
      <c r="AI45" s="874"/>
      <c r="AJ45" s="874"/>
    </row>
    <row r="46" spans="1:42" ht="20.25" customHeight="1" thickBot="1">
      <c r="A46" s="859"/>
      <c r="B46" s="860"/>
      <c r="C46" s="896"/>
      <c r="D46" s="896"/>
      <c r="E46" s="896"/>
      <c r="F46" s="896"/>
      <c r="G46" s="885" t="s">
        <v>0</v>
      </c>
      <c r="H46" s="885"/>
      <c r="I46" s="885" t="s">
        <v>34</v>
      </c>
      <c r="J46" s="885"/>
      <c r="K46" s="885" t="s">
        <v>35</v>
      </c>
      <c r="L46" s="885"/>
      <c r="M46" s="885" t="s">
        <v>28</v>
      </c>
      <c r="N46" s="885"/>
      <c r="O46" s="885" t="s">
        <v>238</v>
      </c>
      <c r="P46" s="885"/>
      <c r="Q46" s="885" t="s">
        <v>0</v>
      </c>
      <c r="R46" s="885"/>
      <c r="S46" s="885" t="s">
        <v>34</v>
      </c>
      <c r="T46" s="885"/>
      <c r="U46" s="885" t="s">
        <v>35</v>
      </c>
      <c r="V46" s="885"/>
      <c r="W46" s="885" t="s">
        <v>28</v>
      </c>
      <c r="X46" s="885"/>
      <c r="Y46" s="885" t="s">
        <v>238</v>
      </c>
      <c r="Z46" s="885"/>
      <c r="AA46" s="885" t="s">
        <v>0</v>
      </c>
      <c r="AB46" s="885"/>
      <c r="AC46" s="885" t="s">
        <v>34</v>
      </c>
      <c r="AD46" s="885"/>
      <c r="AE46" s="885" t="s">
        <v>35</v>
      </c>
      <c r="AF46" s="885"/>
      <c r="AG46" s="885" t="s">
        <v>28</v>
      </c>
      <c r="AH46" s="885"/>
      <c r="AI46" s="885" t="s">
        <v>238</v>
      </c>
      <c r="AJ46" s="885"/>
    </row>
    <row r="47" spans="1:42" ht="21.75" customHeight="1" thickBot="1">
      <c r="A47" s="859" t="s">
        <v>404</v>
      </c>
      <c r="B47" s="860"/>
      <c r="C47" s="889" t="s">
        <v>45</v>
      </c>
      <c r="D47" s="889"/>
      <c r="E47" s="889"/>
      <c r="F47" s="889"/>
      <c r="G47" s="890">
        <v>19081</v>
      </c>
      <c r="H47" s="890"/>
      <c r="I47" s="890">
        <f>ROUNDUP((G47*0.4%)+0,0)</f>
        <v>77</v>
      </c>
      <c r="J47" s="890"/>
      <c r="K47" s="890">
        <f>(G47+I47)*7%</f>
        <v>1341.0600000000002</v>
      </c>
      <c r="L47" s="890"/>
      <c r="M47" s="891">
        <f>SUM(G47:L47)</f>
        <v>20499.060000000001</v>
      </c>
      <c r="N47" s="891"/>
      <c r="O47" s="892">
        <v>20500</v>
      </c>
      <c r="P47" s="892"/>
      <c r="Q47" s="890">
        <v>15358</v>
      </c>
      <c r="R47" s="890"/>
      <c r="S47" s="890">
        <f>ROUNDUP((Q47*0.4%)+0,0)</f>
        <v>62</v>
      </c>
      <c r="T47" s="890"/>
      <c r="U47" s="890">
        <f>(Q47+S47)*7%</f>
        <v>1079.4000000000001</v>
      </c>
      <c r="V47" s="890"/>
      <c r="W47" s="891">
        <f>SUM(Q47:V47)</f>
        <v>16499.400000000001</v>
      </c>
      <c r="X47" s="891"/>
      <c r="Y47" s="893">
        <v>16500</v>
      </c>
      <c r="Z47" s="893"/>
      <c r="AA47" s="890">
        <v>14893</v>
      </c>
      <c r="AB47" s="890"/>
      <c r="AC47" s="890">
        <f>ROUNDUP((AA47*0.4%)+0,0)</f>
        <v>60</v>
      </c>
      <c r="AD47" s="890"/>
      <c r="AE47" s="890">
        <f>(AA47+AC47)*7%</f>
        <v>1046.71</v>
      </c>
      <c r="AF47" s="890"/>
      <c r="AG47" s="891">
        <f>SUM(AA47:AF47)</f>
        <v>15999.71</v>
      </c>
      <c r="AH47" s="891"/>
      <c r="AI47" s="893">
        <v>16000</v>
      </c>
      <c r="AJ47" s="893"/>
      <c r="AK47" s="499">
        <f>O47-M47</f>
        <v>0.93999999999869033</v>
      </c>
      <c r="AL47" s="499">
        <f>Y47-W47</f>
        <v>0.59999999999854481</v>
      </c>
      <c r="AM47" s="499">
        <f>AI47-AG47</f>
        <v>0.29000000000087311</v>
      </c>
    </row>
    <row r="48" spans="1:42" ht="21.75" customHeight="1" thickBot="1">
      <c r="A48" s="859"/>
      <c r="B48" s="860"/>
      <c r="C48" s="868" t="s">
        <v>384</v>
      </c>
      <c r="D48" s="868"/>
      <c r="E48" s="868"/>
      <c r="F48" s="868"/>
      <c r="G48" s="836">
        <v>20012</v>
      </c>
      <c r="H48" s="836"/>
      <c r="I48" s="836">
        <f t="shared" ref="I48:I49" si="21">ROUNDUP((G48*0.4%)+0,0)</f>
        <v>81</v>
      </c>
      <c r="J48" s="836"/>
      <c r="K48" s="836">
        <f t="shared" ref="K48:K49" si="22">(G48+I48)*7%</f>
        <v>1406.5100000000002</v>
      </c>
      <c r="L48" s="836"/>
      <c r="M48" s="866">
        <f t="shared" ref="M48:M49" si="23">SUM(G48:L48)</f>
        <v>21499.510000000002</v>
      </c>
      <c r="N48" s="866"/>
      <c r="O48" s="869">
        <v>21500</v>
      </c>
      <c r="P48" s="869"/>
      <c r="Q48" s="836">
        <v>16289</v>
      </c>
      <c r="R48" s="836"/>
      <c r="S48" s="836">
        <f t="shared" ref="S48:S49" si="24">ROUNDUP((Q48*0.4%)+0,0)</f>
        <v>66</v>
      </c>
      <c r="T48" s="836"/>
      <c r="U48" s="836">
        <f t="shared" ref="U48:U49" si="25">(Q48+S48)*7%</f>
        <v>1144.8500000000001</v>
      </c>
      <c r="V48" s="836"/>
      <c r="W48" s="866">
        <f t="shared" ref="W48:W49" si="26">SUM(Q48:V48)</f>
        <v>17499.849999999999</v>
      </c>
      <c r="X48" s="866"/>
      <c r="Y48" s="886">
        <v>17500</v>
      </c>
      <c r="Z48" s="886"/>
      <c r="AA48" s="836">
        <v>14893</v>
      </c>
      <c r="AB48" s="836"/>
      <c r="AC48" s="836">
        <f t="shared" ref="AC48" si="27">ROUNDUP((AA48*0.4%)+0,0)</f>
        <v>60</v>
      </c>
      <c r="AD48" s="836"/>
      <c r="AE48" s="836">
        <f t="shared" ref="AE48" si="28">(AA48+AC48)*7%</f>
        <v>1046.71</v>
      </c>
      <c r="AF48" s="836"/>
      <c r="AG48" s="866">
        <f t="shared" ref="AG48" si="29">SUM(AA48:AF48)</f>
        <v>15999.71</v>
      </c>
      <c r="AH48" s="866"/>
      <c r="AI48" s="886">
        <v>16000</v>
      </c>
      <c r="AJ48" s="886"/>
      <c r="AK48" s="499">
        <f t="shared" ref="AK48:AK49" si="30">O48-M48</f>
        <v>0.48999999999796273</v>
      </c>
      <c r="AL48" s="499">
        <f t="shared" ref="AL48:AL49" si="31">Y48-W48</f>
        <v>0.15000000000145519</v>
      </c>
      <c r="AM48" s="499">
        <f t="shared" ref="AM48:AM49" si="32">AI48-AG48</f>
        <v>0.29000000000087311</v>
      </c>
    </row>
    <row r="49" spans="1:39" ht="21.75" customHeight="1" thickBot="1">
      <c r="A49" s="859" t="s">
        <v>405</v>
      </c>
      <c r="B49" s="860"/>
      <c r="C49" s="868" t="s">
        <v>382</v>
      </c>
      <c r="D49" s="868"/>
      <c r="E49" s="868"/>
      <c r="F49" s="868"/>
      <c r="G49" s="836">
        <v>20944</v>
      </c>
      <c r="H49" s="836"/>
      <c r="I49" s="836">
        <f t="shared" si="21"/>
        <v>84</v>
      </c>
      <c r="J49" s="836"/>
      <c r="K49" s="836">
        <f t="shared" si="22"/>
        <v>1471.96</v>
      </c>
      <c r="L49" s="836"/>
      <c r="M49" s="866">
        <f t="shared" si="23"/>
        <v>22499.96</v>
      </c>
      <c r="N49" s="866"/>
      <c r="O49" s="869">
        <v>22500</v>
      </c>
      <c r="P49" s="869"/>
      <c r="Q49" s="836">
        <v>17220</v>
      </c>
      <c r="R49" s="836"/>
      <c r="S49" s="836">
        <f t="shared" si="24"/>
        <v>69</v>
      </c>
      <c r="T49" s="836"/>
      <c r="U49" s="836">
        <f t="shared" si="25"/>
        <v>1210.23</v>
      </c>
      <c r="V49" s="836"/>
      <c r="W49" s="866">
        <f t="shared" si="26"/>
        <v>18499.23</v>
      </c>
      <c r="X49" s="866"/>
      <c r="Y49" s="886">
        <v>18500</v>
      </c>
      <c r="Z49" s="886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499">
        <f t="shared" si="30"/>
        <v>4.0000000000873115E-2</v>
      </c>
      <c r="AL49" s="499">
        <f t="shared" si="31"/>
        <v>0.77000000000043656</v>
      </c>
      <c r="AM49" s="499">
        <f t="shared" si="32"/>
        <v>0</v>
      </c>
    </row>
    <row r="50" spans="1:39" ht="22.5" customHeight="1" thickBot="1">
      <c r="A50" s="859"/>
      <c r="B50" s="860"/>
      <c r="C50" s="192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499"/>
      <c r="AL50" s="499"/>
      <c r="AM50" s="499"/>
    </row>
    <row r="51" spans="1:39" ht="17.25" customHeight="1" thickBot="1">
      <c r="A51" s="859" t="s">
        <v>406</v>
      </c>
      <c r="B51" s="860"/>
      <c r="C51" s="880" t="s">
        <v>267</v>
      </c>
      <c r="D51" s="880"/>
      <c r="E51" s="880"/>
      <c r="F51" s="880"/>
      <c r="G51" s="867" t="s">
        <v>2</v>
      </c>
      <c r="H51" s="867"/>
      <c r="I51" s="867"/>
      <c r="J51" s="867"/>
      <c r="K51" s="867"/>
      <c r="L51" s="867"/>
      <c r="M51" s="867"/>
      <c r="N51" s="867"/>
      <c r="O51" s="867"/>
      <c r="P51" s="867"/>
      <c r="Q51" s="881" t="s">
        <v>3</v>
      </c>
      <c r="R51" s="882"/>
      <c r="S51" s="882"/>
      <c r="T51" s="882"/>
      <c r="U51" s="882"/>
      <c r="V51" s="882"/>
      <c r="W51" s="882"/>
      <c r="X51" s="882"/>
      <c r="Y51" s="882"/>
      <c r="Z51" s="882"/>
      <c r="AA51" s="882"/>
      <c r="AB51" s="882"/>
      <c r="AC51" s="882"/>
      <c r="AD51" s="882"/>
      <c r="AE51" s="882"/>
      <c r="AF51" s="882"/>
      <c r="AG51" s="882"/>
      <c r="AH51" s="882"/>
      <c r="AI51" s="882"/>
      <c r="AJ51" s="883"/>
      <c r="AK51" s="499"/>
      <c r="AL51" s="499"/>
      <c r="AM51" s="499"/>
    </row>
    <row r="52" spans="1:39" ht="17.25" customHeight="1" thickBot="1">
      <c r="A52" s="859"/>
      <c r="B52" s="860"/>
      <c r="C52" s="880"/>
      <c r="D52" s="880"/>
      <c r="E52" s="880"/>
      <c r="F52" s="880"/>
      <c r="G52" s="884" t="s">
        <v>289</v>
      </c>
      <c r="H52" s="884"/>
      <c r="I52" s="884"/>
      <c r="J52" s="884"/>
      <c r="K52" s="884"/>
      <c r="L52" s="884"/>
      <c r="M52" s="884"/>
      <c r="N52" s="884"/>
      <c r="O52" s="884"/>
      <c r="P52" s="884"/>
      <c r="Q52" s="884" t="s">
        <v>289</v>
      </c>
      <c r="R52" s="884"/>
      <c r="S52" s="884"/>
      <c r="T52" s="884"/>
      <c r="U52" s="884"/>
      <c r="V52" s="884"/>
      <c r="W52" s="884"/>
      <c r="X52" s="884"/>
      <c r="Y52" s="884"/>
      <c r="Z52" s="884"/>
      <c r="AA52" s="884" t="s">
        <v>399</v>
      </c>
      <c r="AB52" s="884"/>
      <c r="AC52" s="884"/>
      <c r="AD52" s="884"/>
      <c r="AE52" s="884"/>
      <c r="AF52" s="884"/>
      <c r="AG52" s="884"/>
      <c r="AH52" s="884"/>
      <c r="AI52" s="884"/>
      <c r="AJ52" s="884"/>
      <c r="AK52" s="499"/>
      <c r="AL52" s="499"/>
      <c r="AM52" s="499"/>
    </row>
    <row r="53" spans="1:39" ht="16.5" customHeight="1" thickBot="1">
      <c r="A53" s="859" t="s">
        <v>403</v>
      </c>
      <c r="B53" s="860"/>
      <c r="C53" s="880"/>
      <c r="D53" s="880"/>
      <c r="E53" s="880"/>
      <c r="F53" s="880"/>
      <c r="G53" s="879" t="s">
        <v>0</v>
      </c>
      <c r="H53" s="879"/>
      <c r="I53" s="879" t="s">
        <v>34</v>
      </c>
      <c r="J53" s="879"/>
      <c r="K53" s="879" t="s">
        <v>35</v>
      </c>
      <c r="L53" s="879"/>
      <c r="M53" s="879" t="s">
        <v>28</v>
      </c>
      <c r="N53" s="879"/>
      <c r="O53" s="879" t="s">
        <v>238</v>
      </c>
      <c r="P53" s="879"/>
      <c r="Q53" s="879" t="s">
        <v>0</v>
      </c>
      <c r="R53" s="879"/>
      <c r="S53" s="879" t="s">
        <v>34</v>
      </c>
      <c r="T53" s="879"/>
      <c r="U53" s="879" t="s">
        <v>35</v>
      </c>
      <c r="V53" s="879"/>
      <c r="W53" s="879" t="s">
        <v>28</v>
      </c>
      <c r="X53" s="879"/>
      <c r="Y53" s="879" t="s">
        <v>238</v>
      </c>
      <c r="Z53" s="879"/>
      <c r="AA53" s="879" t="s">
        <v>0</v>
      </c>
      <c r="AB53" s="879"/>
      <c r="AC53" s="879" t="s">
        <v>34</v>
      </c>
      <c r="AD53" s="879"/>
      <c r="AE53" s="879" t="s">
        <v>35</v>
      </c>
      <c r="AF53" s="879"/>
      <c r="AG53" s="879" t="s">
        <v>28</v>
      </c>
      <c r="AH53" s="879"/>
      <c r="AI53" s="879" t="s">
        <v>238</v>
      </c>
      <c r="AJ53" s="879"/>
      <c r="AK53" s="499"/>
      <c r="AL53" s="499"/>
      <c r="AM53" s="499"/>
    </row>
    <row r="54" spans="1:39" ht="18.75" customHeight="1" thickBot="1">
      <c r="A54" s="859"/>
      <c r="B54" s="860"/>
      <c r="C54" s="876" t="s">
        <v>45</v>
      </c>
      <c r="D54" s="876"/>
      <c r="E54" s="876"/>
      <c r="F54" s="876"/>
      <c r="G54" s="845">
        <v>18151</v>
      </c>
      <c r="H54" s="845"/>
      <c r="I54" s="845">
        <f>ROUNDUP((G54*0.4%)+0,0)</f>
        <v>73</v>
      </c>
      <c r="J54" s="845"/>
      <c r="K54" s="845">
        <f>(G54+I54)*7%</f>
        <v>1275.68</v>
      </c>
      <c r="L54" s="845"/>
      <c r="M54" s="846">
        <f>SUM(G54:L54)</f>
        <v>19499.68</v>
      </c>
      <c r="N54" s="846"/>
      <c r="O54" s="877">
        <v>19500</v>
      </c>
      <c r="P54" s="877"/>
      <c r="Q54" s="845">
        <v>14428</v>
      </c>
      <c r="R54" s="845"/>
      <c r="S54" s="845">
        <f>ROUNDUP((Q54*0.4%)+0,0)</f>
        <v>58</v>
      </c>
      <c r="T54" s="845"/>
      <c r="U54" s="845">
        <f>(Q54+S54)*7%</f>
        <v>1014.0200000000001</v>
      </c>
      <c r="V54" s="845"/>
      <c r="W54" s="846">
        <f>SUM(Q54:V54)</f>
        <v>15500.02</v>
      </c>
      <c r="X54" s="846"/>
      <c r="Y54" s="847">
        <v>15500</v>
      </c>
      <c r="Z54" s="847"/>
      <c r="AA54" s="845">
        <v>13962</v>
      </c>
      <c r="AB54" s="845"/>
      <c r="AC54" s="845">
        <f>ROUNDUP((AA54*0.4%)+0,0)</f>
        <v>56</v>
      </c>
      <c r="AD54" s="845"/>
      <c r="AE54" s="845">
        <f>(AA54+AC54)*7%</f>
        <v>981.2600000000001</v>
      </c>
      <c r="AF54" s="845"/>
      <c r="AG54" s="846">
        <f>SUM(AA54:AF54)</f>
        <v>14999.26</v>
      </c>
      <c r="AH54" s="846"/>
      <c r="AI54" s="847">
        <v>15000</v>
      </c>
      <c r="AJ54" s="847"/>
      <c r="AK54" s="499">
        <f>O54-M54</f>
        <v>0.31999999999970896</v>
      </c>
      <c r="AL54" s="499">
        <f t="shared" ref="AL54:AL56" si="33">Y54-W54</f>
        <v>-2.0000000000436557E-2</v>
      </c>
      <c r="AM54" s="499">
        <f t="shared" ref="AM54:AM55" si="34">AI54-AG54</f>
        <v>0.73999999999978172</v>
      </c>
    </row>
    <row r="55" spans="1:39" ht="18.75" customHeight="1" thickBot="1">
      <c r="A55" s="859"/>
      <c r="B55" s="860"/>
      <c r="C55" s="876" t="s">
        <v>384</v>
      </c>
      <c r="D55" s="876"/>
      <c r="E55" s="876"/>
      <c r="F55" s="876"/>
      <c r="G55" s="845">
        <v>19081</v>
      </c>
      <c r="H55" s="845"/>
      <c r="I55" s="845">
        <f t="shared" ref="I55:I56" si="35">ROUNDUP((G55*0.4%)+0,0)</f>
        <v>77</v>
      </c>
      <c r="J55" s="845"/>
      <c r="K55" s="845">
        <f t="shared" ref="K55:K56" si="36">(G55+I55)*7%</f>
        <v>1341.0600000000002</v>
      </c>
      <c r="L55" s="845"/>
      <c r="M55" s="846">
        <f t="shared" ref="M55:M56" si="37">SUM(G55:L55)</f>
        <v>20499.060000000001</v>
      </c>
      <c r="N55" s="846"/>
      <c r="O55" s="877">
        <v>20500</v>
      </c>
      <c r="P55" s="877"/>
      <c r="Q55" s="848">
        <v>15358</v>
      </c>
      <c r="R55" s="850"/>
      <c r="S55" s="848">
        <f t="shared" ref="S55:S56" si="38">ROUNDUP((Q55*0.4%)+0,0)</f>
        <v>62</v>
      </c>
      <c r="T55" s="850"/>
      <c r="U55" s="848">
        <f t="shared" ref="U55:U56" si="39">(Q55+S55)*7%</f>
        <v>1079.4000000000001</v>
      </c>
      <c r="V55" s="850"/>
      <c r="W55" s="851">
        <f t="shared" ref="W55:W56" si="40">SUM(Q55:V55)</f>
        <v>16499.400000000001</v>
      </c>
      <c r="X55" s="878"/>
      <c r="Y55" s="853">
        <v>16500</v>
      </c>
      <c r="Z55" s="855"/>
      <c r="AA55" s="845">
        <v>13962</v>
      </c>
      <c r="AB55" s="845"/>
      <c r="AC55" s="845">
        <f t="shared" ref="AC55" si="41">ROUNDUP((AA55*0.4%)+0,0)</f>
        <v>56</v>
      </c>
      <c r="AD55" s="845"/>
      <c r="AE55" s="845">
        <f t="shared" ref="AE55" si="42">(AA55+AC55)*7%</f>
        <v>981.2600000000001</v>
      </c>
      <c r="AF55" s="845"/>
      <c r="AG55" s="846">
        <f t="shared" ref="AG55" si="43">SUM(AA55:AF55)</f>
        <v>14999.26</v>
      </c>
      <c r="AH55" s="846"/>
      <c r="AI55" s="853">
        <v>15000</v>
      </c>
      <c r="AJ55" s="855"/>
      <c r="AK55" s="499">
        <f t="shared" ref="AK55:AK56" si="44">O55-M55</f>
        <v>0.93999999999869033</v>
      </c>
      <c r="AL55" s="499">
        <f t="shared" si="33"/>
        <v>0.59999999999854481</v>
      </c>
      <c r="AM55" s="499">
        <f t="shared" si="34"/>
        <v>0.73999999999978172</v>
      </c>
    </row>
    <row r="56" spans="1:39" ht="18.75" customHeight="1" thickBot="1">
      <c r="A56" s="859"/>
      <c r="B56" s="860"/>
      <c r="C56" s="876" t="s">
        <v>382</v>
      </c>
      <c r="D56" s="876"/>
      <c r="E56" s="876"/>
      <c r="F56" s="876"/>
      <c r="G56" s="845">
        <v>20012</v>
      </c>
      <c r="H56" s="845"/>
      <c r="I56" s="845">
        <f t="shared" si="35"/>
        <v>81</v>
      </c>
      <c r="J56" s="845"/>
      <c r="K56" s="845">
        <f t="shared" si="36"/>
        <v>1406.5100000000002</v>
      </c>
      <c r="L56" s="845"/>
      <c r="M56" s="846">
        <f t="shared" si="37"/>
        <v>21499.510000000002</v>
      </c>
      <c r="N56" s="846"/>
      <c r="O56" s="877">
        <v>21500</v>
      </c>
      <c r="P56" s="877"/>
      <c r="Q56" s="848">
        <v>16289</v>
      </c>
      <c r="R56" s="850"/>
      <c r="S56" s="848">
        <f t="shared" si="38"/>
        <v>66</v>
      </c>
      <c r="T56" s="850"/>
      <c r="U56" s="848">
        <f t="shared" si="39"/>
        <v>1144.8500000000001</v>
      </c>
      <c r="V56" s="850"/>
      <c r="W56" s="851">
        <f t="shared" si="40"/>
        <v>17499.849999999999</v>
      </c>
      <c r="X56" s="878"/>
      <c r="Y56" s="853">
        <v>17500</v>
      </c>
      <c r="Z56" s="855"/>
      <c r="AA56" s="177"/>
      <c r="AB56" s="177"/>
      <c r="AC56" s="177"/>
      <c r="AD56" s="177"/>
      <c r="AE56" s="177"/>
      <c r="AF56" s="177"/>
      <c r="AG56" s="177"/>
      <c r="AH56" s="177"/>
      <c r="AI56" s="177"/>
      <c r="AJ56" s="177"/>
      <c r="AK56" s="499">
        <f t="shared" si="44"/>
        <v>0.48999999999796273</v>
      </c>
      <c r="AL56" s="499">
        <f t="shared" si="33"/>
        <v>0.15000000000145519</v>
      </c>
      <c r="AM56" s="499"/>
    </row>
    <row r="57" spans="1:39" ht="13.5" customHeight="1">
      <c r="A57" s="163"/>
      <c r="B57" s="163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</row>
    <row r="58" spans="1:39" ht="15.75" customHeight="1">
      <c r="A58" s="163"/>
      <c r="B58" s="163"/>
      <c r="C58" s="163"/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  <c r="AA58" s="163"/>
      <c r="AB58" s="163"/>
      <c r="AC58" s="163"/>
      <c r="AD58" s="163"/>
      <c r="AE58" s="163"/>
      <c r="AF58" s="163"/>
      <c r="AG58" s="163"/>
      <c r="AH58" s="163"/>
      <c r="AI58" s="163"/>
      <c r="AJ58" s="163"/>
    </row>
    <row r="59" spans="1:39" ht="15.75" customHeight="1">
      <c r="A59" s="163"/>
      <c r="B59" s="163"/>
      <c r="C59" s="163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</row>
    <row r="60" spans="1:39" ht="15.75" customHeight="1">
      <c r="A60" s="163"/>
      <c r="B60" s="163"/>
      <c r="C60" s="163"/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  <c r="AA60" s="163"/>
      <c r="AB60" s="163"/>
      <c r="AC60" s="163"/>
      <c r="AD60" s="163"/>
      <c r="AE60" s="163"/>
      <c r="AF60" s="163"/>
      <c r="AG60" s="163"/>
      <c r="AH60" s="163"/>
      <c r="AI60" s="163"/>
      <c r="AJ60" s="163"/>
    </row>
    <row r="61" spans="1:39" ht="12.75" customHeight="1">
      <c r="A61" s="163"/>
      <c r="B61" s="163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</row>
    <row r="62" spans="1:39" ht="12.75" customHeight="1">
      <c r="A62" s="163"/>
      <c r="B62" s="163"/>
      <c r="C62" s="163"/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</row>
    <row r="63" spans="1:39" ht="33" customHeight="1">
      <c r="A63" s="163"/>
      <c r="B63" s="163"/>
      <c r="C63" s="173"/>
      <c r="D63" s="174"/>
      <c r="E63" s="171"/>
      <c r="F63" s="174"/>
      <c r="G63" s="174"/>
      <c r="H63" s="174"/>
      <c r="I63" s="174"/>
      <c r="J63" s="174"/>
      <c r="K63" s="174"/>
      <c r="L63" s="174"/>
      <c r="M63" s="171"/>
      <c r="N63" s="174"/>
      <c r="O63" s="174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5"/>
    </row>
    <row r="64" spans="1:39" ht="6.75" customHeight="1">
      <c r="A64" s="163"/>
      <c r="B64" s="163"/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  <c r="V64" s="174"/>
      <c r="W64" s="174"/>
      <c r="X64" s="174"/>
      <c r="Y64" s="174"/>
      <c r="Z64" s="174"/>
      <c r="AA64" s="174"/>
      <c r="AB64" s="174"/>
      <c r="AC64" s="174"/>
      <c r="AD64" s="174"/>
      <c r="AE64" s="174"/>
      <c r="AF64" s="174"/>
      <c r="AG64" s="174"/>
      <c r="AH64" s="174"/>
      <c r="AI64" s="174"/>
      <c r="AJ64" s="174"/>
    </row>
    <row r="65" spans="1:39" ht="21" customHeight="1">
      <c r="A65" s="163"/>
      <c r="B65" s="163"/>
      <c r="C65" s="166"/>
      <c r="D65" s="166"/>
      <c r="E65" s="166"/>
      <c r="F65" s="166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</row>
    <row r="66" spans="1:39" ht="20.25" customHeight="1">
      <c r="A66" s="311" t="str">
        <f>A36</f>
        <v>A1-2017 : 1.03.2017</v>
      </c>
      <c r="B66" s="163"/>
      <c r="C66" s="166"/>
      <c r="D66" s="166"/>
      <c r="E66" s="166"/>
      <c r="F66" s="166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</row>
    <row r="67" spans="1:39" ht="20.25" customHeight="1">
      <c r="A67" s="163"/>
      <c r="B67" s="163"/>
      <c r="C67" s="166"/>
      <c r="D67" s="166"/>
      <c r="E67" s="166"/>
      <c r="F67" s="166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</row>
    <row r="68" spans="1:39" ht="20.25" customHeight="1">
      <c r="A68" s="163"/>
      <c r="B68" s="163"/>
      <c r="C68" s="167"/>
      <c r="D68" s="167"/>
      <c r="E68" s="167"/>
      <c r="F68" s="167"/>
      <c r="G68" s="169"/>
      <c r="H68" s="169"/>
      <c r="I68" s="169"/>
      <c r="J68" s="169"/>
      <c r="K68" s="169"/>
      <c r="L68" s="169"/>
      <c r="M68" s="170"/>
      <c r="N68" s="170"/>
      <c r="O68" s="170"/>
      <c r="P68" s="170"/>
      <c r="Q68" s="169"/>
      <c r="R68" s="169"/>
      <c r="S68" s="169"/>
      <c r="T68" s="169"/>
      <c r="U68" s="169"/>
      <c r="V68" s="169"/>
      <c r="W68" s="170"/>
      <c r="X68" s="170"/>
      <c r="Y68" s="170"/>
      <c r="Z68" s="170"/>
      <c r="AA68" s="169"/>
      <c r="AB68" s="169"/>
      <c r="AC68" s="169"/>
      <c r="AD68" s="169"/>
      <c r="AE68" s="169"/>
      <c r="AF68" s="169"/>
      <c r="AG68" s="170"/>
      <c r="AH68" s="170"/>
      <c r="AI68" s="170"/>
      <c r="AJ68" s="170"/>
    </row>
    <row r="69" spans="1:39" ht="20.25" customHeight="1">
      <c r="A69" s="163"/>
      <c r="B69" s="163"/>
      <c r="C69" s="167"/>
      <c r="D69" s="167"/>
      <c r="E69" s="167"/>
      <c r="F69" s="167"/>
      <c r="G69" s="169"/>
      <c r="H69" s="169"/>
      <c r="I69" s="169"/>
      <c r="J69" s="169"/>
      <c r="K69" s="169"/>
      <c r="L69" s="169"/>
      <c r="M69" s="170"/>
      <c r="N69" s="170"/>
      <c r="O69" s="170"/>
      <c r="P69" s="170"/>
      <c r="Q69" s="169"/>
      <c r="R69" s="169"/>
      <c r="S69" s="169"/>
      <c r="T69" s="169"/>
      <c r="U69" s="169"/>
      <c r="V69" s="169"/>
      <c r="W69" s="170"/>
      <c r="X69" s="170"/>
      <c r="Y69" s="170"/>
      <c r="Z69" s="170"/>
      <c r="AA69" s="169"/>
      <c r="AB69" s="169"/>
      <c r="AC69" s="169"/>
      <c r="AD69" s="169"/>
      <c r="AE69" s="169"/>
      <c r="AF69" s="169"/>
      <c r="AG69" s="170"/>
      <c r="AH69" s="170"/>
      <c r="AI69" s="170"/>
      <c r="AJ69" s="170"/>
    </row>
    <row r="70" spans="1:39" ht="20.25" customHeight="1">
      <c r="A70" s="163"/>
      <c r="B70" s="163"/>
      <c r="C70" s="167"/>
      <c r="D70" s="167"/>
      <c r="E70" s="167"/>
      <c r="F70" s="167"/>
      <c r="G70" s="169"/>
      <c r="H70" s="169"/>
      <c r="I70" s="169"/>
      <c r="J70" s="169"/>
      <c r="K70" s="169"/>
      <c r="L70" s="169"/>
      <c r="M70" s="170"/>
      <c r="N70" s="170"/>
      <c r="O70" s="170"/>
      <c r="P70" s="170"/>
      <c r="Q70" s="169"/>
      <c r="R70" s="169"/>
      <c r="S70" s="169"/>
      <c r="T70" s="169"/>
      <c r="U70" s="169"/>
      <c r="V70" s="169"/>
      <c r="W70" s="170"/>
      <c r="X70" s="170"/>
      <c r="Y70" s="170"/>
      <c r="Z70" s="170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</row>
    <row r="71" spans="1:39" ht="20.25" customHeight="1">
      <c r="A71" s="480"/>
      <c r="B71" s="481"/>
      <c r="C71" s="167"/>
      <c r="D71" s="167"/>
      <c r="E71" s="167"/>
      <c r="F71" s="167"/>
      <c r="G71" s="169"/>
      <c r="H71" s="169"/>
      <c r="I71" s="169"/>
      <c r="J71" s="169"/>
      <c r="K71" s="169"/>
      <c r="L71" s="169"/>
      <c r="M71" s="170"/>
      <c r="N71" s="170"/>
      <c r="O71" s="170"/>
      <c r="P71" s="170"/>
      <c r="Q71" s="169"/>
      <c r="R71" s="169"/>
      <c r="S71" s="169"/>
      <c r="T71" s="169"/>
      <c r="U71" s="169"/>
      <c r="V71" s="169"/>
      <c r="W71" s="170"/>
      <c r="X71" s="170"/>
      <c r="Y71" s="170"/>
      <c r="Z71" s="170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</row>
    <row r="72" spans="1:39" ht="20.25" customHeight="1">
      <c r="A72" s="480"/>
      <c r="B72" s="496" t="s">
        <v>479</v>
      </c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</row>
    <row r="73" spans="1:39" ht="20.25" customHeight="1" thickBot="1">
      <c r="A73" s="480"/>
      <c r="B73" s="480" t="s">
        <v>478</v>
      </c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</row>
    <row r="74" spans="1:39" ht="18" customHeight="1" thickBot="1">
      <c r="A74" s="870"/>
      <c r="B74" s="871"/>
      <c r="C74" s="872" t="s">
        <v>475</v>
      </c>
      <c r="D74" s="872"/>
      <c r="E74" s="872"/>
      <c r="F74" s="872"/>
      <c r="G74" s="873" t="s">
        <v>2</v>
      </c>
      <c r="H74" s="873"/>
      <c r="I74" s="873"/>
      <c r="J74" s="873"/>
      <c r="K74" s="873"/>
      <c r="L74" s="873"/>
      <c r="M74" s="873"/>
      <c r="N74" s="873"/>
      <c r="O74" s="873"/>
      <c r="P74" s="873"/>
      <c r="Q74" s="873" t="s">
        <v>3</v>
      </c>
      <c r="R74" s="873"/>
      <c r="S74" s="873"/>
      <c r="T74" s="873"/>
      <c r="U74" s="873"/>
      <c r="V74" s="873"/>
      <c r="W74" s="873"/>
      <c r="X74" s="873"/>
      <c r="Y74" s="873"/>
      <c r="Z74" s="873"/>
      <c r="AA74" s="873"/>
      <c r="AB74" s="873"/>
      <c r="AC74" s="873"/>
      <c r="AD74" s="873"/>
      <c r="AE74" s="873"/>
      <c r="AF74" s="873"/>
      <c r="AG74" s="873"/>
      <c r="AH74" s="873"/>
      <c r="AI74" s="873"/>
      <c r="AJ74" s="873"/>
    </row>
    <row r="75" spans="1:39" ht="15.75" customHeight="1" thickBot="1">
      <c r="A75" s="482"/>
      <c r="B75" s="498" t="s">
        <v>480</v>
      </c>
      <c r="C75" s="872"/>
      <c r="D75" s="872"/>
      <c r="E75" s="872"/>
      <c r="F75" s="872"/>
      <c r="G75" s="874" t="s">
        <v>289</v>
      </c>
      <c r="H75" s="874"/>
      <c r="I75" s="874"/>
      <c r="J75" s="874"/>
      <c r="K75" s="874"/>
      <c r="L75" s="874"/>
      <c r="M75" s="874"/>
      <c r="N75" s="874"/>
      <c r="O75" s="874"/>
      <c r="P75" s="874"/>
      <c r="Q75" s="919" t="s">
        <v>407</v>
      </c>
      <c r="R75" s="920"/>
      <c r="S75" s="920"/>
      <c r="T75" s="920"/>
      <c r="U75" s="920"/>
      <c r="V75" s="920"/>
      <c r="W75" s="920"/>
      <c r="X75" s="920"/>
      <c r="Y75" s="920"/>
      <c r="Z75" s="920"/>
      <c r="AA75" s="920"/>
      <c r="AB75" s="920"/>
      <c r="AC75" s="920"/>
      <c r="AD75" s="920"/>
      <c r="AE75" s="920"/>
      <c r="AF75" s="920"/>
      <c r="AG75" s="920"/>
      <c r="AH75" s="920"/>
      <c r="AI75" s="920"/>
      <c r="AJ75" s="921"/>
    </row>
    <row r="76" spans="1:39" ht="18.75" customHeight="1" thickBot="1">
      <c r="A76" s="482"/>
      <c r="B76" s="497" t="s">
        <v>481</v>
      </c>
      <c r="C76" s="872"/>
      <c r="D76" s="872"/>
      <c r="E76" s="872"/>
      <c r="F76" s="872"/>
      <c r="G76" s="875" t="s">
        <v>0</v>
      </c>
      <c r="H76" s="875"/>
      <c r="I76" s="875" t="s">
        <v>34</v>
      </c>
      <c r="J76" s="875"/>
      <c r="K76" s="875" t="s">
        <v>35</v>
      </c>
      <c r="L76" s="875"/>
      <c r="M76" s="875" t="s">
        <v>28</v>
      </c>
      <c r="N76" s="875"/>
      <c r="O76" s="875" t="s">
        <v>238</v>
      </c>
      <c r="P76" s="875"/>
      <c r="Q76" s="922" t="s">
        <v>0</v>
      </c>
      <c r="R76" s="923"/>
      <c r="S76" s="923"/>
      <c r="T76" s="923"/>
      <c r="U76" s="923"/>
      <c r="V76" s="923"/>
      <c r="W76" s="923"/>
      <c r="X76" s="924"/>
      <c r="Y76" s="922" t="s">
        <v>28</v>
      </c>
      <c r="Z76" s="923"/>
      <c r="AA76" s="923"/>
      <c r="AB76" s="924"/>
      <c r="AC76" s="875" t="s">
        <v>34</v>
      </c>
      <c r="AD76" s="875"/>
      <c r="AE76" s="875" t="s">
        <v>35</v>
      </c>
      <c r="AF76" s="875"/>
      <c r="AG76" s="922" t="s">
        <v>238</v>
      </c>
      <c r="AH76" s="923"/>
      <c r="AI76" s="923"/>
      <c r="AJ76" s="924"/>
    </row>
    <row r="77" spans="1:39" ht="31.5" customHeight="1" thickBot="1">
      <c r="A77" s="482"/>
      <c r="B77" s="498" t="s">
        <v>482</v>
      </c>
      <c r="C77" s="868" t="s">
        <v>477</v>
      </c>
      <c r="D77" s="868"/>
      <c r="E77" s="868"/>
      <c r="F77" s="868"/>
      <c r="G77" s="836">
        <v>16754</v>
      </c>
      <c r="H77" s="836"/>
      <c r="I77" s="836">
        <f>ROUNDUP((G77*0.4%)+0,0)</f>
        <v>68</v>
      </c>
      <c r="J77" s="836"/>
      <c r="K77" s="836">
        <f>(G77+I77)*7%</f>
        <v>1177.5400000000002</v>
      </c>
      <c r="L77" s="836"/>
      <c r="M77" s="866">
        <f>SUM(G77:L77)</f>
        <v>17999.54</v>
      </c>
      <c r="N77" s="866"/>
      <c r="O77" s="886">
        <v>18000</v>
      </c>
      <c r="P77" s="886"/>
      <c r="Q77" s="904">
        <v>12565</v>
      </c>
      <c r="R77" s="928"/>
      <c r="S77" s="928"/>
      <c r="T77" s="928"/>
      <c r="U77" s="928"/>
      <c r="V77" s="928"/>
      <c r="W77" s="928"/>
      <c r="X77" s="905"/>
      <c r="Y77" s="925">
        <v>13499.12</v>
      </c>
      <c r="Z77" s="926"/>
      <c r="AA77" s="926"/>
      <c r="AB77" s="927"/>
      <c r="AC77" s="836">
        <f>ROUNDUP((AA77*0.4%)+0,0)</f>
        <v>0</v>
      </c>
      <c r="AD77" s="836"/>
      <c r="AE77" s="836">
        <f>(AA77+AC77)*7%</f>
        <v>0</v>
      </c>
      <c r="AF77" s="836"/>
      <c r="AG77" s="837">
        <v>13500</v>
      </c>
      <c r="AH77" s="838"/>
      <c r="AI77" s="838"/>
      <c r="AJ77" s="839"/>
      <c r="AK77" s="499">
        <f>O77-M77</f>
        <v>0.45999999999912689</v>
      </c>
      <c r="AL77" s="499">
        <f>AG77-Y77</f>
        <v>0.87999999999919964</v>
      </c>
      <c r="AM77" s="499"/>
    </row>
    <row r="78" spans="1:39" ht="31.5" customHeight="1" thickBot="1">
      <c r="A78" s="861"/>
      <c r="B78" s="862"/>
      <c r="C78" s="863" t="s">
        <v>476</v>
      </c>
      <c r="D78" s="864"/>
      <c r="E78" s="864"/>
      <c r="F78" s="865"/>
      <c r="G78" s="836">
        <v>17686</v>
      </c>
      <c r="H78" s="836"/>
      <c r="I78" s="836">
        <f>ROUNDUP((G78*0.4%)+0,0)</f>
        <v>71</v>
      </c>
      <c r="J78" s="836"/>
      <c r="K78" s="836">
        <f>(G78+I78)*7%</f>
        <v>1242.99</v>
      </c>
      <c r="L78" s="836"/>
      <c r="M78" s="866">
        <f>SUM(G78:L78)</f>
        <v>18999.990000000002</v>
      </c>
      <c r="N78" s="866"/>
      <c r="O78" s="886">
        <v>19000</v>
      </c>
      <c r="P78" s="886"/>
      <c r="Q78" s="904">
        <v>13497</v>
      </c>
      <c r="R78" s="928"/>
      <c r="S78" s="928"/>
      <c r="T78" s="928"/>
      <c r="U78" s="928"/>
      <c r="V78" s="928"/>
      <c r="W78" s="928"/>
      <c r="X78" s="905"/>
      <c r="Y78" s="925">
        <v>14499.57</v>
      </c>
      <c r="Z78" s="926"/>
      <c r="AA78" s="926"/>
      <c r="AB78" s="927"/>
      <c r="AC78" s="836">
        <f>ROUNDUP((AA78*0.4%)+0,0)</f>
        <v>0</v>
      </c>
      <c r="AD78" s="836"/>
      <c r="AE78" s="836">
        <f>(AA78+AC78)*7%</f>
        <v>0</v>
      </c>
      <c r="AF78" s="836"/>
      <c r="AG78" s="837">
        <v>14500</v>
      </c>
      <c r="AH78" s="838"/>
      <c r="AI78" s="838"/>
      <c r="AJ78" s="839"/>
      <c r="AK78" s="499">
        <f t="shared" ref="AK78:AK79" si="45">O78-M78</f>
        <v>9.9999999983992893E-3</v>
      </c>
      <c r="AL78" s="499">
        <f t="shared" ref="AL78:AL84" si="46">AG78-Y78</f>
        <v>0.43000000000029104</v>
      </c>
      <c r="AM78" s="499"/>
    </row>
    <row r="79" spans="1:39" ht="19.5" customHeight="1" thickBot="1">
      <c r="A79" s="914"/>
      <c r="B79" s="915"/>
      <c r="C79" s="174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499">
        <f t="shared" si="45"/>
        <v>0</v>
      </c>
      <c r="AL79" s="499">
        <f t="shared" si="46"/>
        <v>0</v>
      </c>
      <c r="AM79" s="499"/>
    </row>
    <row r="80" spans="1:39" ht="24.75" customHeight="1" thickBot="1">
      <c r="A80" s="181"/>
      <c r="B80" s="181"/>
      <c r="C80" s="880" t="s">
        <v>267</v>
      </c>
      <c r="D80" s="880"/>
      <c r="E80" s="880"/>
      <c r="F80" s="880"/>
      <c r="G80" s="867" t="s">
        <v>2</v>
      </c>
      <c r="H80" s="867"/>
      <c r="I80" s="867"/>
      <c r="J80" s="867"/>
      <c r="K80" s="867"/>
      <c r="L80" s="867"/>
      <c r="M80" s="867"/>
      <c r="N80" s="867"/>
      <c r="O80" s="867"/>
      <c r="P80" s="867"/>
      <c r="Q80" s="881" t="s">
        <v>3</v>
      </c>
      <c r="R80" s="882"/>
      <c r="S80" s="882"/>
      <c r="T80" s="882"/>
      <c r="U80" s="882"/>
      <c r="V80" s="882"/>
      <c r="W80" s="882"/>
      <c r="X80" s="882"/>
      <c r="Y80" s="882"/>
      <c r="Z80" s="882"/>
      <c r="AA80" s="882"/>
      <c r="AB80" s="882"/>
      <c r="AC80" s="882"/>
      <c r="AD80" s="882"/>
      <c r="AE80" s="882"/>
      <c r="AF80" s="882"/>
      <c r="AG80" s="882"/>
      <c r="AH80" s="882"/>
      <c r="AI80" s="882"/>
      <c r="AJ80" s="883"/>
      <c r="AK80" s="499"/>
      <c r="AL80" s="499"/>
      <c r="AM80" s="499"/>
    </row>
    <row r="81" spans="1:43" ht="15.75" customHeight="1" thickBot="1">
      <c r="A81" s="914"/>
      <c r="B81" s="915"/>
      <c r="C81" s="880"/>
      <c r="D81" s="880"/>
      <c r="E81" s="880"/>
      <c r="F81" s="880"/>
      <c r="G81" s="884" t="s">
        <v>289</v>
      </c>
      <c r="H81" s="884"/>
      <c r="I81" s="884"/>
      <c r="J81" s="884"/>
      <c r="K81" s="884"/>
      <c r="L81" s="884"/>
      <c r="M81" s="884"/>
      <c r="N81" s="884"/>
      <c r="O81" s="884"/>
      <c r="P81" s="884"/>
      <c r="Q81" s="916" t="s">
        <v>412</v>
      </c>
      <c r="R81" s="917"/>
      <c r="S81" s="917"/>
      <c r="T81" s="917"/>
      <c r="U81" s="917"/>
      <c r="V81" s="917"/>
      <c r="W81" s="917"/>
      <c r="X81" s="917"/>
      <c r="Y81" s="917"/>
      <c r="Z81" s="917"/>
      <c r="AA81" s="917"/>
      <c r="AB81" s="917"/>
      <c r="AC81" s="917"/>
      <c r="AD81" s="917"/>
      <c r="AE81" s="917"/>
      <c r="AF81" s="917"/>
      <c r="AG81" s="917"/>
      <c r="AH81" s="917"/>
      <c r="AI81" s="917"/>
      <c r="AJ81" s="918"/>
      <c r="AK81" s="499"/>
      <c r="AL81" s="499"/>
      <c r="AM81" s="499"/>
    </row>
    <row r="82" spans="1:43" ht="24.75" customHeight="1" thickBot="1">
      <c r="A82" s="181"/>
      <c r="B82" s="181"/>
      <c r="C82" s="880"/>
      <c r="D82" s="880"/>
      <c r="E82" s="880"/>
      <c r="F82" s="880"/>
      <c r="G82" s="879" t="s">
        <v>0</v>
      </c>
      <c r="H82" s="879"/>
      <c r="I82" s="879" t="s">
        <v>34</v>
      </c>
      <c r="J82" s="879"/>
      <c r="K82" s="879" t="s">
        <v>35</v>
      </c>
      <c r="L82" s="879"/>
      <c r="M82" s="879" t="s">
        <v>28</v>
      </c>
      <c r="N82" s="879"/>
      <c r="O82" s="879" t="s">
        <v>238</v>
      </c>
      <c r="P82" s="879"/>
      <c r="Q82" s="856" t="s">
        <v>0</v>
      </c>
      <c r="R82" s="857"/>
      <c r="S82" s="857"/>
      <c r="T82" s="857"/>
      <c r="U82" s="857"/>
      <c r="V82" s="857"/>
      <c r="W82" s="857"/>
      <c r="X82" s="858"/>
      <c r="Y82" s="856" t="s">
        <v>28</v>
      </c>
      <c r="Z82" s="857"/>
      <c r="AA82" s="857"/>
      <c r="AB82" s="858"/>
      <c r="AC82" s="879" t="s">
        <v>34</v>
      </c>
      <c r="AD82" s="879"/>
      <c r="AE82" s="879" t="s">
        <v>35</v>
      </c>
      <c r="AF82" s="879"/>
      <c r="AG82" s="856" t="s">
        <v>238</v>
      </c>
      <c r="AH82" s="857"/>
      <c r="AI82" s="857"/>
      <c r="AJ82" s="858"/>
      <c r="AK82" s="499"/>
      <c r="AL82" s="499"/>
      <c r="AM82" s="499"/>
      <c r="AQ82" s="598"/>
    </row>
    <row r="83" spans="1:43" ht="33" customHeight="1" thickBot="1">
      <c r="A83" s="840"/>
      <c r="B83" s="841"/>
      <c r="C83" s="842" t="s">
        <v>477</v>
      </c>
      <c r="D83" s="843"/>
      <c r="E83" s="843"/>
      <c r="F83" s="844"/>
      <c r="G83" s="845">
        <v>15823</v>
      </c>
      <c r="H83" s="845"/>
      <c r="I83" s="845">
        <f>ROUNDUP((G83*0.4%)+0,0)</f>
        <v>64</v>
      </c>
      <c r="J83" s="845"/>
      <c r="K83" s="845">
        <f>(G83+I83)*7%</f>
        <v>1112.0900000000001</v>
      </c>
      <c r="L83" s="845"/>
      <c r="M83" s="846">
        <f>SUM(G83:L83)</f>
        <v>16999.09</v>
      </c>
      <c r="N83" s="846"/>
      <c r="O83" s="847">
        <v>17000</v>
      </c>
      <c r="P83" s="847"/>
      <c r="Q83" s="848">
        <v>11635</v>
      </c>
      <c r="R83" s="849"/>
      <c r="S83" s="849"/>
      <c r="T83" s="849"/>
      <c r="U83" s="849"/>
      <c r="V83" s="849"/>
      <c r="W83" s="849"/>
      <c r="X83" s="850"/>
      <c r="Y83" s="851">
        <v>12499.74</v>
      </c>
      <c r="Z83" s="852"/>
      <c r="AA83" s="852"/>
      <c r="AB83" s="852"/>
      <c r="AC83" s="845">
        <f>ROUNDUP((AA83*0.4%)+0,0)</f>
        <v>0</v>
      </c>
      <c r="AD83" s="845"/>
      <c r="AE83" s="845">
        <f>(AA83+AC83)*7%</f>
        <v>0</v>
      </c>
      <c r="AF83" s="845"/>
      <c r="AG83" s="853">
        <v>12500</v>
      </c>
      <c r="AH83" s="854"/>
      <c r="AI83" s="854"/>
      <c r="AJ83" s="855"/>
      <c r="AK83" s="499">
        <f>O83-M83</f>
        <v>0.90999999999985448</v>
      </c>
      <c r="AL83" s="499">
        <f t="shared" si="46"/>
        <v>0.26000000000021828</v>
      </c>
      <c r="AM83" s="499"/>
      <c r="AQ83" s="609"/>
    </row>
    <row r="84" spans="1:43" ht="29.25" customHeight="1" thickBot="1">
      <c r="A84" s="840"/>
      <c r="B84" s="841"/>
      <c r="C84" s="911" t="s">
        <v>476</v>
      </c>
      <c r="D84" s="912"/>
      <c r="E84" s="912"/>
      <c r="F84" s="913"/>
      <c r="G84" s="845">
        <v>16754</v>
      </c>
      <c r="H84" s="845"/>
      <c r="I84" s="845">
        <f>ROUNDUP((G84*0.4%)+0,0)</f>
        <v>68</v>
      </c>
      <c r="J84" s="845"/>
      <c r="K84" s="845">
        <f>(G84+I84)*7%</f>
        <v>1177.5400000000002</v>
      </c>
      <c r="L84" s="845"/>
      <c r="M84" s="846">
        <f>SUM(G84:L84)</f>
        <v>17999.54</v>
      </c>
      <c r="N84" s="846"/>
      <c r="O84" s="847">
        <v>18000</v>
      </c>
      <c r="P84" s="847"/>
      <c r="Q84" s="848">
        <v>12565</v>
      </c>
      <c r="R84" s="849"/>
      <c r="S84" s="849"/>
      <c r="T84" s="849"/>
      <c r="U84" s="849"/>
      <c r="V84" s="849"/>
      <c r="W84" s="849"/>
      <c r="X84" s="850"/>
      <c r="Y84" s="851">
        <v>13499.12</v>
      </c>
      <c r="Z84" s="852"/>
      <c r="AA84" s="852"/>
      <c r="AB84" s="852"/>
      <c r="AC84" s="845">
        <f>ROUNDUP((AA84*0.4%)+0,0)</f>
        <v>0</v>
      </c>
      <c r="AD84" s="845"/>
      <c r="AE84" s="845">
        <f>(AA84+AC84)*7%</f>
        <v>0</v>
      </c>
      <c r="AF84" s="845"/>
      <c r="AG84" s="853">
        <v>13500</v>
      </c>
      <c r="AH84" s="854"/>
      <c r="AI84" s="854"/>
      <c r="AJ84" s="855"/>
      <c r="AK84" s="499">
        <f>O84-M84</f>
        <v>0.45999999999912689</v>
      </c>
      <c r="AL84" s="499">
        <f t="shared" si="46"/>
        <v>0.87999999999919964</v>
      </c>
      <c r="AM84" s="499"/>
      <c r="AQ84" s="609"/>
    </row>
    <row r="85" spans="1:43" ht="20.25" customHeight="1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  <c r="AA85" s="163"/>
      <c r="AB85" s="163"/>
      <c r="AC85" s="163"/>
      <c r="AD85" s="163"/>
      <c r="AE85" s="163"/>
      <c r="AF85" s="163"/>
      <c r="AG85" s="163"/>
      <c r="AH85" s="163"/>
      <c r="AI85" s="163"/>
      <c r="AJ85" s="163"/>
      <c r="AK85" s="499"/>
      <c r="AL85" s="499"/>
      <c r="AM85" s="499"/>
      <c r="AQ85" s="609"/>
    </row>
    <row r="86" spans="1:43" ht="15.75" customHeight="1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  <c r="AA86" s="163"/>
      <c r="AB86" s="163"/>
      <c r="AC86" s="163"/>
      <c r="AD86" s="163"/>
      <c r="AE86" s="163"/>
      <c r="AF86" s="163"/>
      <c r="AG86" s="163"/>
      <c r="AH86" s="163"/>
      <c r="AI86" s="163"/>
      <c r="AJ86" s="163"/>
      <c r="AK86" s="499"/>
      <c r="AL86" s="499"/>
      <c r="AM86" s="499"/>
    </row>
    <row r="87" spans="1:43" ht="15.75" customHeight="1">
      <c r="A87" s="909"/>
      <c r="B87" s="910"/>
      <c r="C87" s="174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  <c r="AA87" s="163"/>
      <c r="AB87" s="163"/>
      <c r="AC87" s="163"/>
      <c r="AD87" s="163"/>
      <c r="AE87" s="163"/>
      <c r="AF87" s="163"/>
      <c r="AG87" s="163"/>
      <c r="AH87" s="163"/>
      <c r="AI87" s="163"/>
      <c r="AJ87" s="163"/>
    </row>
    <row r="88" spans="1:43" ht="15.75" customHeight="1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</row>
    <row r="89" spans="1:43" ht="5.25" customHeight="1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  <c r="AA89" s="163"/>
      <c r="AB89" s="163"/>
      <c r="AC89" s="163"/>
      <c r="AI89" s="163"/>
      <c r="AJ89" s="163"/>
    </row>
  </sheetData>
  <mergeCells count="358">
    <mergeCell ref="AG84:AJ84"/>
    <mergeCell ref="Q82:X82"/>
    <mergeCell ref="Q84:X84"/>
    <mergeCell ref="Y84:AB84"/>
    <mergeCell ref="Q81:AJ81"/>
    <mergeCell ref="Q74:AJ74"/>
    <mergeCell ref="Q75:AJ75"/>
    <mergeCell ref="Y76:AB76"/>
    <mergeCell ref="Y77:AB77"/>
    <mergeCell ref="Q76:X76"/>
    <mergeCell ref="Q77:X77"/>
    <mergeCell ref="AG76:AJ76"/>
    <mergeCell ref="AG77:AJ77"/>
    <mergeCell ref="AC84:AD84"/>
    <mergeCell ref="AE84:AF84"/>
    <mergeCell ref="AC82:AD82"/>
    <mergeCell ref="AE82:AF82"/>
    <mergeCell ref="Q80:AJ80"/>
    <mergeCell ref="AC76:AD76"/>
    <mergeCell ref="AE76:AF76"/>
    <mergeCell ref="Q78:X78"/>
    <mergeCell ref="Y78:AB78"/>
    <mergeCell ref="AC77:AD77"/>
    <mergeCell ref="AE77:AF77"/>
    <mergeCell ref="A87:B87"/>
    <mergeCell ref="A84:B84"/>
    <mergeCell ref="C84:F84"/>
    <mergeCell ref="G84:H84"/>
    <mergeCell ref="I84:J84"/>
    <mergeCell ref="K84:L84"/>
    <mergeCell ref="M84:N84"/>
    <mergeCell ref="O84:P84"/>
    <mergeCell ref="A79:B79"/>
    <mergeCell ref="C80:F82"/>
    <mergeCell ref="G80:P80"/>
    <mergeCell ref="A81:B81"/>
    <mergeCell ref="G81:P81"/>
    <mergeCell ref="G82:H82"/>
    <mergeCell ref="I82:J82"/>
    <mergeCell ref="K82:L82"/>
    <mergeCell ref="M82:N82"/>
    <mergeCell ref="O82:P82"/>
    <mergeCell ref="K76:L76"/>
    <mergeCell ref="M76:N76"/>
    <mergeCell ref="O76:P76"/>
    <mergeCell ref="O78:P78"/>
    <mergeCell ref="C77:F77"/>
    <mergeCell ref="G77:H77"/>
    <mergeCell ref="I77:J77"/>
    <mergeCell ref="K77:L77"/>
    <mergeCell ref="M77:N77"/>
    <mergeCell ref="O77:P77"/>
    <mergeCell ref="A13:B13"/>
    <mergeCell ref="A15:B16"/>
    <mergeCell ref="C15:F17"/>
    <mergeCell ref="G15:P15"/>
    <mergeCell ref="Q15:AJ15"/>
    <mergeCell ref="G16:P16"/>
    <mergeCell ref="Q16:Z16"/>
    <mergeCell ref="AA16:AJ16"/>
    <mergeCell ref="G17:H17"/>
    <mergeCell ref="I17:J17"/>
    <mergeCell ref="AI17:AJ17"/>
    <mergeCell ref="W17:X17"/>
    <mergeCell ref="Y17:Z17"/>
    <mergeCell ref="AA17:AB17"/>
    <mergeCell ref="AC17:AD17"/>
    <mergeCell ref="AE17:AF17"/>
    <mergeCell ref="AG17:AH17"/>
    <mergeCell ref="K17:L17"/>
    <mergeCell ref="M17:N17"/>
    <mergeCell ref="O17:P17"/>
    <mergeCell ref="Q17:R17"/>
    <mergeCell ref="S17:T17"/>
    <mergeCell ref="U17:V17"/>
    <mergeCell ref="AG18:AH18"/>
    <mergeCell ref="AI18:AJ18"/>
    <mergeCell ref="C19:F19"/>
    <mergeCell ref="G19:H19"/>
    <mergeCell ref="I19:J19"/>
    <mergeCell ref="K19:L19"/>
    <mergeCell ref="M19:N19"/>
    <mergeCell ref="O19:P19"/>
    <mergeCell ref="Q19:R19"/>
    <mergeCell ref="S19:T19"/>
    <mergeCell ref="U18:V18"/>
    <mergeCell ref="W18:X18"/>
    <mergeCell ref="Y18:Z18"/>
    <mergeCell ref="AA18:AB18"/>
    <mergeCell ref="AC18:AD18"/>
    <mergeCell ref="AE18:AF18"/>
    <mergeCell ref="AG19:AH19"/>
    <mergeCell ref="AI19:AJ19"/>
    <mergeCell ref="W19:X19"/>
    <mergeCell ref="Y19:Z19"/>
    <mergeCell ref="AA19:AB19"/>
    <mergeCell ref="AC19:AD19"/>
    <mergeCell ref="AE19:AF19"/>
    <mergeCell ref="C18:F18"/>
    <mergeCell ref="A20:B20"/>
    <mergeCell ref="C20:F20"/>
    <mergeCell ref="G20:H20"/>
    <mergeCell ref="I20:J20"/>
    <mergeCell ref="K20:L20"/>
    <mergeCell ref="M20:N20"/>
    <mergeCell ref="O20:P20"/>
    <mergeCell ref="Q20:R20"/>
    <mergeCell ref="U19:V19"/>
    <mergeCell ref="S20:T20"/>
    <mergeCell ref="U20:V20"/>
    <mergeCell ref="A18:B19"/>
    <mergeCell ref="G18:H18"/>
    <mergeCell ref="I18:J18"/>
    <mergeCell ref="K18:L18"/>
    <mergeCell ref="M18:N18"/>
    <mergeCell ref="O18:P18"/>
    <mergeCell ref="Q18:R18"/>
    <mergeCell ref="S18:T18"/>
    <mergeCell ref="W20:X20"/>
    <mergeCell ref="Y20:Z20"/>
    <mergeCell ref="A21:B21"/>
    <mergeCell ref="C22:F24"/>
    <mergeCell ref="G22:P22"/>
    <mergeCell ref="Q22:AJ22"/>
    <mergeCell ref="A23:B23"/>
    <mergeCell ref="G23:P23"/>
    <mergeCell ref="Q23:Z23"/>
    <mergeCell ref="AA23:AJ23"/>
    <mergeCell ref="G24:H24"/>
    <mergeCell ref="I24:J24"/>
    <mergeCell ref="K24:L24"/>
    <mergeCell ref="M24:N24"/>
    <mergeCell ref="O24:P24"/>
    <mergeCell ref="Q24:R24"/>
    <mergeCell ref="S24:T24"/>
    <mergeCell ref="U24:V24"/>
    <mergeCell ref="AI24:AJ24"/>
    <mergeCell ref="W24:X24"/>
    <mergeCell ref="Y24:Z24"/>
    <mergeCell ref="AA24:AB24"/>
    <mergeCell ref="AC24:AD24"/>
    <mergeCell ref="AE24:AF24"/>
    <mergeCell ref="U26:V26"/>
    <mergeCell ref="A27:B27"/>
    <mergeCell ref="C27:F27"/>
    <mergeCell ref="G27:H27"/>
    <mergeCell ref="W27:X27"/>
    <mergeCell ref="I27:J27"/>
    <mergeCell ref="K27:L27"/>
    <mergeCell ref="M27:N27"/>
    <mergeCell ref="O27:P27"/>
    <mergeCell ref="Q27:R27"/>
    <mergeCell ref="S27:T27"/>
    <mergeCell ref="U27:V27"/>
    <mergeCell ref="A25:B25"/>
    <mergeCell ref="C25:F25"/>
    <mergeCell ref="G25:H25"/>
    <mergeCell ref="I25:J25"/>
    <mergeCell ref="K25:L25"/>
    <mergeCell ref="M25:N25"/>
    <mergeCell ref="O25:P25"/>
    <mergeCell ref="Q25:R25"/>
    <mergeCell ref="S25:T25"/>
    <mergeCell ref="AG24:AH24"/>
    <mergeCell ref="AG25:AH25"/>
    <mergeCell ref="AI25:AJ25"/>
    <mergeCell ref="C26:F26"/>
    <mergeCell ref="G26:H26"/>
    <mergeCell ref="I26:J26"/>
    <mergeCell ref="K26:L26"/>
    <mergeCell ref="M26:N26"/>
    <mergeCell ref="O26:P26"/>
    <mergeCell ref="Q26:R26"/>
    <mergeCell ref="S26:T26"/>
    <mergeCell ref="U25:V25"/>
    <mergeCell ref="W25:X25"/>
    <mergeCell ref="Y25:Z25"/>
    <mergeCell ref="AA25:AB25"/>
    <mergeCell ref="AC25:AD25"/>
    <mergeCell ref="AE25:AF25"/>
    <mergeCell ref="AG26:AH26"/>
    <mergeCell ref="AI26:AJ26"/>
    <mergeCell ref="W26:X26"/>
    <mergeCell ref="Y26:Z26"/>
    <mergeCell ref="AA26:AB26"/>
    <mergeCell ref="AC26:AD26"/>
    <mergeCell ref="AE26:AF26"/>
    <mergeCell ref="A44:B44"/>
    <mergeCell ref="C44:F46"/>
    <mergeCell ref="G44:P44"/>
    <mergeCell ref="Q44:AJ44"/>
    <mergeCell ref="A45:B45"/>
    <mergeCell ref="G45:P45"/>
    <mergeCell ref="Q45:Z45"/>
    <mergeCell ref="AA45:AJ45"/>
    <mergeCell ref="A46:B46"/>
    <mergeCell ref="G46:H46"/>
    <mergeCell ref="I46:J46"/>
    <mergeCell ref="K46:L46"/>
    <mergeCell ref="M46:N46"/>
    <mergeCell ref="O46:P46"/>
    <mergeCell ref="Q46:R46"/>
    <mergeCell ref="S46:T46"/>
    <mergeCell ref="U46:V46"/>
    <mergeCell ref="W46:X46"/>
    <mergeCell ref="Y46:Z46"/>
    <mergeCell ref="AA46:AB46"/>
    <mergeCell ref="AC46:AD46"/>
    <mergeCell ref="AE46:AF46"/>
    <mergeCell ref="Q49:R49"/>
    <mergeCell ref="S49:T49"/>
    <mergeCell ref="U49:V49"/>
    <mergeCell ref="Y27:Z27"/>
    <mergeCell ref="AI46:AJ46"/>
    <mergeCell ref="C47:F47"/>
    <mergeCell ref="G47:H47"/>
    <mergeCell ref="I47:J47"/>
    <mergeCell ref="K47:L47"/>
    <mergeCell ref="M47:N47"/>
    <mergeCell ref="O47:P47"/>
    <mergeCell ref="Q47:R47"/>
    <mergeCell ref="S47:T47"/>
    <mergeCell ref="U47:V47"/>
    <mergeCell ref="W47:X47"/>
    <mergeCell ref="Y47:Z47"/>
    <mergeCell ref="AA47:AB47"/>
    <mergeCell ref="AC47:AD47"/>
    <mergeCell ref="AE47:AF47"/>
    <mergeCell ref="AG47:AH47"/>
    <mergeCell ref="AI47:AJ47"/>
    <mergeCell ref="AI48:AJ48"/>
    <mergeCell ref="W49:X49"/>
    <mergeCell ref="Y49:Z49"/>
    <mergeCell ref="A48:B48"/>
    <mergeCell ref="C48:F48"/>
    <mergeCell ref="G48:H48"/>
    <mergeCell ref="I48:J48"/>
    <mergeCell ref="AG46:AH46"/>
    <mergeCell ref="K48:L48"/>
    <mergeCell ref="M48:N48"/>
    <mergeCell ref="O48:P48"/>
    <mergeCell ref="Q48:R48"/>
    <mergeCell ref="S48:T48"/>
    <mergeCell ref="A47:B47"/>
    <mergeCell ref="U48:V48"/>
    <mergeCell ref="W48:X48"/>
    <mergeCell ref="Y48:Z48"/>
    <mergeCell ref="AA48:AB48"/>
    <mergeCell ref="AC48:AD48"/>
    <mergeCell ref="AE48:AF48"/>
    <mergeCell ref="AG48:AH48"/>
    <mergeCell ref="Q51:AJ51"/>
    <mergeCell ref="G52:P52"/>
    <mergeCell ref="Q52:Z52"/>
    <mergeCell ref="AA52:AJ52"/>
    <mergeCell ref="G53:H53"/>
    <mergeCell ref="I53:J53"/>
    <mergeCell ref="K53:L53"/>
    <mergeCell ref="M53:N53"/>
    <mergeCell ref="O53:P53"/>
    <mergeCell ref="Q53:R53"/>
    <mergeCell ref="S53:T53"/>
    <mergeCell ref="U53:V53"/>
    <mergeCell ref="W53:X53"/>
    <mergeCell ref="Y53:Z53"/>
    <mergeCell ref="AA53:AB53"/>
    <mergeCell ref="AC53:AD53"/>
    <mergeCell ref="AE53:AF53"/>
    <mergeCell ref="AG53:AH53"/>
    <mergeCell ref="Q55:R55"/>
    <mergeCell ref="S55:T55"/>
    <mergeCell ref="AI53:AJ53"/>
    <mergeCell ref="A54:B54"/>
    <mergeCell ref="C54:F54"/>
    <mergeCell ref="G54:H54"/>
    <mergeCell ref="I54:J54"/>
    <mergeCell ref="K54:L54"/>
    <mergeCell ref="M54:N54"/>
    <mergeCell ref="O54:P54"/>
    <mergeCell ref="Q54:R54"/>
    <mergeCell ref="S54:T54"/>
    <mergeCell ref="U54:V54"/>
    <mergeCell ref="W54:X54"/>
    <mergeCell ref="Y54:Z54"/>
    <mergeCell ref="AA54:AB54"/>
    <mergeCell ref="AC54:AD54"/>
    <mergeCell ref="AE54:AF54"/>
    <mergeCell ref="AG54:AH54"/>
    <mergeCell ref="AI54:AJ54"/>
    <mergeCell ref="U55:V55"/>
    <mergeCell ref="W55:X55"/>
    <mergeCell ref="Y55:Z55"/>
    <mergeCell ref="C51:F53"/>
    <mergeCell ref="AA55:AB55"/>
    <mergeCell ref="AC55:AD55"/>
    <mergeCell ref="AE55:AF55"/>
    <mergeCell ref="AG55:AH55"/>
    <mergeCell ref="AI55:AJ55"/>
    <mergeCell ref="A56:B56"/>
    <mergeCell ref="C56:F56"/>
    <mergeCell ref="G56:H56"/>
    <mergeCell ref="I56:J56"/>
    <mergeCell ref="K56:L56"/>
    <mergeCell ref="M56:N56"/>
    <mergeCell ref="O56:P56"/>
    <mergeCell ref="Q56:R56"/>
    <mergeCell ref="S56:T56"/>
    <mergeCell ref="U56:V56"/>
    <mergeCell ref="W56:X56"/>
    <mergeCell ref="Y56:Z56"/>
    <mergeCell ref="A55:B55"/>
    <mergeCell ref="C55:F55"/>
    <mergeCell ref="G55:H55"/>
    <mergeCell ref="I55:J55"/>
    <mergeCell ref="K55:L55"/>
    <mergeCell ref="M55:N55"/>
    <mergeCell ref="O55:P55"/>
    <mergeCell ref="A49:B49"/>
    <mergeCell ref="A51:B51"/>
    <mergeCell ref="A53:B53"/>
    <mergeCell ref="A78:B78"/>
    <mergeCell ref="C78:F78"/>
    <mergeCell ref="G78:H78"/>
    <mergeCell ref="I78:J78"/>
    <mergeCell ref="K78:L78"/>
    <mergeCell ref="M78:N78"/>
    <mergeCell ref="A50:B50"/>
    <mergeCell ref="A52:B52"/>
    <mergeCell ref="G51:P51"/>
    <mergeCell ref="C49:F49"/>
    <mergeCell ref="G49:H49"/>
    <mergeCell ref="I49:J49"/>
    <mergeCell ref="K49:L49"/>
    <mergeCell ref="M49:N49"/>
    <mergeCell ref="O49:P49"/>
    <mergeCell ref="A74:B74"/>
    <mergeCell ref="C74:F76"/>
    <mergeCell ref="G74:P74"/>
    <mergeCell ref="G75:P75"/>
    <mergeCell ref="G76:H76"/>
    <mergeCell ref="I76:J76"/>
    <mergeCell ref="AC78:AD78"/>
    <mergeCell ref="AE78:AF78"/>
    <mergeCell ref="AG78:AJ78"/>
    <mergeCell ref="A83:B83"/>
    <mergeCell ref="C83:F83"/>
    <mergeCell ref="G83:H83"/>
    <mergeCell ref="I83:J83"/>
    <mergeCell ref="K83:L83"/>
    <mergeCell ref="M83:N83"/>
    <mergeCell ref="O83:P83"/>
    <mergeCell ref="Q83:X83"/>
    <mergeCell ref="Y83:AB83"/>
    <mergeCell ref="AC83:AD83"/>
    <mergeCell ref="AE83:AF83"/>
    <mergeCell ref="AG83:AJ83"/>
    <mergeCell ref="AG82:AJ82"/>
    <mergeCell ref="Y82:AB82"/>
  </mergeCells>
  <printOptions horizontalCentered="1"/>
  <pageMargins left="3.937007874015748E-2" right="0.43307086614173229" top="3.937007874015748E-2" bottom="3.937007874015748E-2" header="0" footer="0"/>
  <pageSetup paperSize="9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CCEF1D"/>
  </sheetPr>
  <dimension ref="A1:AX35"/>
  <sheetViews>
    <sheetView topLeftCell="A10" zoomScale="110" zoomScaleNormal="110" workbookViewId="0">
      <selection activeCell="BC14" sqref="BC14"/>
    </sheetView>
  </sheetViews>
  <sheetFormatPr defaultRowHeight="14.25"/>
  <cols>
    <col min="1" max="1" width="6.25" customWidth="1"/>
    <col min="2" max="2" width="7.125" customWidth="1"/>
    <col min="3" max="6" width="4.125" customWidth="1"/>
    <col min="7" max="8" width="4.625" customWidth="1"/>
    <col min="9" max="12" width="4.625" hidden="1" customWidth="1"/>
    <col min="13" max="18" width="4.625" customWidth="1"/>
    <col min="19" max="22" width="4.625" hidden="1" customWidth="1"/>
    <col min="23" max="24" width="4.625" customWidth="1"/>
    <col min="25" max="26" width="4.75" customWidth="1"/>
    <col min="27" max="27" width="4.625" customWidth="1"/>
    <col min="28" max="28" width="5.25" customWidth="1"/>
    <col min="29" max="32" width="4.625" hidden="1" customWidth="1"/>
    <col min="33" max="34" width="4.625" customWidth="1"/>
    <col min="35" max="36" width="5.5" customWidth="1"/>
    <col min="37" max="37" width="4.625" customWidth="1"/>
    <col min="38" max="38" width="5.25" customWidth="1"/>
    <col min="39" max="42" width="4.625" hidden="1" customWidth="1"/>
    <col min="43" max="46" width="4.625" customWidth="1"/>
    <col min="47" max="47" width="4.625" hidden="1" customWidth="1"/>
    <col min="48" max="50" width="5.625" hidden="1" customWidth="1"/>
    <col min="51" max="53" width="0" hidden="1" customWidth="1"/>
  </cols>
  <sheetData>
    <row r="1" spans="1:50" ht="5.25" customHeight="1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I1" s="163"/>
      <c r="AJ1" s="163"/>
      <c r="AK1" s="163"/>
      <c r="AL1" s="163"/>
      <c r="AM1" s="163"/>
      <c r="AS1" s="163"/>
      <c r="AT1" s="163"/>
    </row>
    <row r="2" spans="1:50" ht="33" customHeight="1">
      <c r="A2" s="163"/>
      <c r="B2" s="163"/>
      <c r="C2" s="173"/>
      <c r="D2" s="174"/>
      <c r="E2" s="171"/>
      <c r="F2" s="174"/>
      <c r="G2" s="174"/>
      <c r="H2" s="174"/>
      <c r="I2" s="174"/>
      <c r="J2" s="174"/>
      <c r="K2" s="174"/>
      <c r="L2" s="174"/>
      <c r="M2" s="171"/>
      <c r="N2" s="174"/>
      <c r="O2" s="174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5"/>
      <c r="AK2" s="171"/>
      <c r="AL2" s="171"/>
      <c r="AM2" s="171"/>
      <c r="AN2" s="171"/>
      <c r="AO2" s="171"/>
      <c r="AP2" s="171"/>
      <c r="AQ2" s="171"/>
      <c r="AR2" s="171"/>
      <c r="AS2" s="171"/>
      <c r="AT2" s="175"/>
    </row>
    <row r="3" spans="1:50" ht="6.75" customHeight="1">
      <c r="A3" s="163"/>
      <c r="B3" s="163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</row>
    <row r="4" spans="1:50" ht="22.5" customHeight="1">
      <c r="A4" s="190" t="str">
        <f>'Groupกลุ่ม 5 (3แผ่น)'!A4</f>
        <v>A1-2017 : 1.03.2017</v>
      </c>
      <c r="B4" s="163"/>
      <c r="C4" s="166"/>
      <c r="D4" s="166"/>
      <c r="E4" s="166"/>
      <c r="F4" s="166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</row>
    <row r="5" spans="1:50" ht="22.5" customHeight="1">
      <c r="A5" s="163"/>
      <c r="B5" s="163"/>
      <c r="C5" s="166"/>
      <c r="D5" s="166"/>
      <c r="E5" s="166"/>
      <c r="F5" s="166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</row>
    <row r="6" spans="1:50" ht="22.5" customHeight="1">
      <c r="A6" s="163"/>
      <c r="B6" s="163"/>
      <c r="C6" s="166"/>
      <c r="D6" s="166"/>
      <c r="E6" s="932"/>
      <c r="F6" s="932"/>
      <c r="G6" s="910"/>
      <c r="H6" s="910"/>
      <c r="I6" s="168"/>
      <c r="J6" s="168"/>
      <c r="K6" s="168"/>
      <c r="L6" s="168"/>
      <c r="M6" s="910"/>
      <c r="N6" s="910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</row>
    <row r="7" spans="1:50" ht="22.5" customHeight="1">
      <c r="A7" s="163"/>
      <c r="B7" s="163"/>
      <c r="C7" s="167"/>
      <c r="D7" s="167"/>
      <c r="E7" s="167"/>
      <c r="F7" s="167"/>
      <c r="G7" s="169"/>
      <c r="H7" s="169"/>
      <c r="I7" s="169"/>
      <c r="J7" s="169"/>
      <c r="K7" s="169"/>
      <c r="L7" s="169"/>
      <c r="M7" s="170"/>
      <c r="N7" s="170"/>
      <c r="O7" s="170"/>
      <c r="P7" s="170"/>
      <c r="Q7" s="169"/>
      <c r="R7" s="169"/>
      <c r="S7" s="169"/>
      <c r="T7" s="169"/>
      <c r="U7" s="169"/>
      <c r="V7" s="169"/>
      <c r="W7" s="170"/>
      <c r="X7" s="170"/>
      <c r="Y7" s="170"/>
      <c r="Z7" s="170"/>
      <c r="AA7" s="169"/>
      <c r="AB7" s="169"/>
      <c r="AC7" s="169"/>
      <c r="AD7" s="169"/>
      <c r="AE7" s="169"/>
      <c r="AF7" s="169"/>
      <c r="AG7" s="170"/>
      <c r="AH7" s="170"/>
      <c r="AI7" s="170"/>
      <c r="AJ7" s="170"/>
      <c r="AK7" s="169"/>
      <c r="AL7" s="169"/>
      <c r="AM7" s="169"/>
      <c r="AN7" s="169"/>
      <c r="AO7" s="169"/>
      <c r="AP7" s="169"/>
      <c r="AQ7" s="170"/>
      <c r="AR7" s="170"/>
      <c r="AS7" s="170"/>
      <c r="AT7" s="170"/>
    </row>
    <row r="8" spans="1:50" ht="22.5" customHeight="1">
      <c r="A8" s="163"/>
      <c r="B8" s="163"/>
      <c r="C8" s="167"/>
      <c r="D8" s="167"/>
      <c r="E8" s="933"/>
      <c r="F8" s="933"/>
      <c r="G8" s="933"/>
      <c r="H8" s="933"/>
      <c r="I8" s="933"/>
      <c r="J8" s="933"/>
      <c r="K8" s="933"/>
      <c r="L8" s="933"/>
      <c r="M8" s="933"/>
      <c r="N8" s="933"/>
      <c r="O8" s="170"/>
      <c r="P8" s="170"/>
      <c r="Q8" s="169"/>
      <c r="R8" s="169"/>
      <c r="S8" s="169"/>
      <c r="T8" s="169"/>
      <c r="U8" s="169"/>
      <c r="V8" s="169"/>
      <c r="W8" s="170"/>
      <c r="X8" s="170"/>
      <c r="Y8" s="170"/>
      <c r="Z8" s="170"/>
      <c r="AA8" s="169"/>
      <c r="AB8" s="169"/>
      <c r="AC8" s="169"/>
      <c r="AD8" s="169"/>
      <c r="AE8" s="169"/>
      <c r="AF8" s="169"/>
      <c r="AG8" s="170"/>
      <c r="AH8" s="170"/>
      <c r="AI8" s="170"/>
      <c r="AJ8" s="170"/>
      <c r="AK8" s="169"/>
      <c r="AL8" s="169"/>
      <c r="AM8" s="169"/>
      <c r="AN8" s="169"/>
      <c r="AO8" s="169"/>
      <c r="AP8" s="169"/>
      <c r="AQ8" s="170"/>
      <c r="AR8" s="170"/>
      <c r="AS8" s="170"/>
      <c r="AT8" s="170"/>
    </row>
    <row r="9" spans="1:50" ht="22.5" customHeight="1">
      <c r="A9" s="163"/>
      <c r="B9" s="163"/>
      <c r="C9" s="167"/>
      <c r="D9" s="167"/>
      <c r="E9" s="806" t="s">
        <v>582</v>
      </c>
      <c r="F9" s="167"/>
      <c r="G9" s="169"/>
      <c r="H9" s="169"/>
      <c r="I9" s="169"/>
      <c r="J9" s="169"/>
      <c r="K9" s="169"/>
      <c r="L9" s="169"/>
      <c r="M9" s="170"/>
      <c r="N9" s="170"/>
      <c r="O9" s="170"/>
      <c r="P9" s="170"/>
      <c r="Q9" s="169"/>
      <c r="R9" s="169"/>
      <c r="S9" s="169"/>
      <c r="T9" s="169"/>
      <c r="U9" s="169"/>
      <c r="V9" s="169"/>
      <c r="W9" s="170"/>
      <c r="X9" s="170"/>
      <c r="Y9" s="170"/>
      <c r="Z9" s="170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</row>
    <row r="10" spans="1:50" ht="22.5" customHeight="1">
      <c r="A10" s="163"/>
      <c r="B10" s="163"/>
      <c r="C10" s="167"/>
      <c r="D10" s="934"/>
      <c r="E10" s="934"/>
      <c r="F10" s="934"/>
      <c r="G10" s="934"/>
      <c r="H10" s="934"/>
      <c r="I10" s="180"/>
      <c r="J10" s="180"/>
      <c r="K10" s="180"/>
      <c r="L10" s="180"/>
      <c r="M10" s="934"/>
      <c r="N10" s="934"/>
      <c r="O10" s="170"/>
      <c r="P10" s="170"/>
      <c r="Q10" s="169"/>
      <c r="R10" s="169"/>
      <c r="S10" s="169"/>
      <c r="T10" s="169"/>
      <c r="U10" s="169"/>
      <c r="V10" s="169"/>
      <c r="W10" s="170"/>
      <c r="X10" s="170"/>
      <c r="Y10" s="170"/>
      <c r="Z10" s="170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</row>
    <row r="11" spans="1:50" ht="22.5" customHeight="1" thickBot="1">
      <c r="A11" s="908" t="s">
        <v>578</v>
      </c>
      <c r="B11" s="862"/>
      <c r="C11" s="174"/>
      <c r="D11" s="163"/>
      <c r="E11" s="163"/>
      <c r="F11" s="163"/>
      <c r="G11" s="163"/>
      <c r="H11" s="163"/>
      <c r="I11" s="163"/>
      <c r="J11" s="163"/>
      <c r="K11" s="163"/>
      <c r="L11" s="163"/>
      <c r="M11" s="163"/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</row>
    <row r="12" spans="1:50" ht="15" customHeight="1" thickBot="1">
      <c r="A12" s="907" t="s">
        <v>408</v>
      </c>
      <c r="B12" s="935"/>
      <c r="C12" s="872" t="s">
        <v>475</v>
      </c>
      <c r="D12" s="872"/>
      <c r="E12" s="872"/>
      <c r="F12" s="872"/>
      <c r="G12" s="873" t="s">
        <v>2</v>
      </c>
      <c r="H12" s="873"/>
      <c r="I12" s="873"/>
      <c r="J12" s="873"/>
      <c r="K12" s="873"/>
      <c r="L12" s="873"/>
      <c r="M12" s="873"/>
      <c r="N12" s="873"/>
      <c r="O12" s="873"/>
      <c r="P12" s="873"/>
      <c r="Q12" s="936" t="s">
        <v>3</v>
      </c>
      <c r="R12" s="937"/>
      <c r="S12" s="937"/>
      <c r="T12" s="937"/>
      <c r="U12" s="937"/>
      <c r="V12" s="937"/>
      <c r="W12" s="937"/>
      <c r="X12" s="937"/>
      <c r="Y12" s="937"/>
      <c r="Z12" s="937"/>
      <c r="AA12" s="937"/>
      <c r="AB12" s="937"/>
      <c r="AC12" s="937"/>
      <c r="AD12" s="937"/>
      <c r="AE12" s="937"/>
      <c r="AF12" s="937"/>
      <c r="AG12" s="937"/>
      <c r="AH12" s="937"/>
      <c r="AI12" s="937"/>
      <c r="AJ12" s="938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</row>
    <row r="13" spans="1:50" ht="15" customHeight="1" thickBot="1">
      <c r="A13" s="894"/>
      <c r="B13" s="895"/>
      <c r="C13" s="872"/>
      <c r="D13" s="872"/>
      <c r="E13" s="872"/>
      <c r="F13" s="872"/>
      <c r="G13" s="874" t="s">
        <v>289</v>
      </c>
      <c r="H13" s="874"/>
      <c r="I13" s="874"/>
      <c r="J13" s="874"/>
      <c r="K13" s="874"/>
      <c r="L13" s="874"/>
      <c r="M13" s="874"/>
      <c r="N13" s="874"/>
      <c r="O13" s="874"/>
      <c r="P13" s="874"/>
      <c r="Q13" s="874" t="s">
        <v>289</v>
      </c>
      <c r="R13" s="874"/>
      <c r="S13" s="874"/>
      <c r="T13" s="874"/>
      <c r="U13" s="874"/>
      <c r="V13" s="874"/>
      <c r="W13" s="874"/>
      <c r="X13" s="874"/>
      <c r="Y13" s="874"/>
      <c r="Z13" s="874"/>
      <c r="AA13" s="874" t="s">
        <v>280</v>
      </c>
      <c r="AB13" s="874"/>
      <c r="AC13" s="874"/>
      <c r="AD13" s="874"/>
      <c r="AE13" s="874"/>
      <c r="AF13" s="874"/>
      <c r="AG13" s="874"/>
      <c r="AH13" s="874"/>
      <c r="AI13" s="874"/>
      <c r="AJ13" s="874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</row>
    <row r="14" spans="1:50" ht="15" customHeight="1" thickBot="1">
      <c r="A14" s="894"/>
      <c r="B14" s="895"/>
      <c r="C14" s="872"/>
      <c r="D14" s="872"/>
      <c r="E14" s="872"/>
      <c r="F14" s="872"/>
      <c r="G14" s="875" t="s">
        <v>0</v>
      </c>
      <c r="H14" s="875"/>
      <c r="I14" s="875" t="s">
        <v>34</v>
      </c>
      <c r="J14" s="875"/>
      <c r="K14" s="875" t="s">
        <v>35</v>
      </c>
      <c r="L14" s="875"/>
      <c r="M14" s="875" t="s">
        <v>28</v>
      </c>
      <c r="N14" s="875"/>
      <c r="O14" s="875" t="s">
        <v>238</v>
      </c>
      <c r="P14" s="875"/>
      <c r="Q14" s="875" t="s">
        <v>0</v>
      </c>
      <c r="R14" s="875"/>
      <c r="S14" s="875" t="s">
        <v>34</v>
      </c>
      <c r="T14" s="875"/>
      <c r="U14" s="875" t="s">
        <v>35</v>
      </c>
      <c r="V14" s="875"/>
      <c r="W14" s="875" t="s">
        <v>28</v>
      </c>
      <c r="X14" s="875"/>
      <c r="Y14" s="875" t="s">
        <v>238</v>
      </c>
      <c r="Z14" s="875"/>
      <c r="AA14" s="875" t="s">
        <v>0</v>
      </c>
      <c r="AB14" s="875"/>
      <c r="AC14" s="875" t="s">
        <v>34</v>
      </c>
      <c r="AD14" s="875"/>
      <c r="AE14" s="875" t="s">
        <v>35</v>
      </c>
      <c r="AF14" s="875"/>
      <c r="AG14" s="875" t="s">
        <v>28</v>
      </c>
      <c r="AH14" s="875"/>
      <c r="AI14" s="875" t="s">
        <v>238</v>
      </c>
      <c r="AJ14" s="875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</row>
    <row r="15" spans="1:50" ht="15" customHeight="1" thickBot="1">
      <c r="A15" s="907" t="s">
        <v>127</v>
      </c>
      <c r="B15" s="935"/>
      <c r="C15" s="929" t="s">
        <v>386</v>
      </c>
      <c r="D15" s="929"/>
      <c r="E15" s="929"/>
      <c r="F15" s="929"/>
      <c r="G15" s="836">
        <v>19081</v>
      </c>
      <c r="H15" s="836"/>
      <c r="I15" s="836">
        <f>ROUNDUP((G15*0.4%)+0,0)</f>
        <v>77</v>
      </c>
      <c r="J15" s="836"/>
      <c r="K15" s="836">
        <f>(G15+I15)*7%</f>
        <v>1341.0600000000002</v>
      </c>
      <c r="L15" s="836"/>
      <c r="M15" s="866">
        <f>SUM(G15:L15)</f>
        <v>20499.060000000001</v>
      </c>
      <c r="N15" s="866"/>
      <c r="O15" s="869">
        <v>20500</v>
      </c>
      <c r="P15" s="869"/>
      <c r="Q15" s="836">
        <v>15358</v>
      </c>
      <c r="R15" s="836"/>
      <c r="S15" s="836">
        <f>ROUNDUP((Q15*0.4%)+0,0)</f>
        <v>62</v>
      </c>
      <c r="T15" s="836"/>
      <c r="U15" s="836">
        <f>(Q15+S15)*7%</f>
        <v>1079.4000000000001</v>
      </c>
      <c r="V15" s="836"/>
      <c r="W15" s="866">
        <f>SUM(Q15:V15)</f>
        <v>16499.400000000001</v>
      </c>
      <c r="X15" s="866"/>
      <c r="Y15" s="886">
        <v>16500</v>
      </c>
      <c r="Z15" s="886"/>
      <c r="AA15" s="836">
        <v>14893</v>
      </c>
      <c r="AB15" s="836"/>
      <c r="AC15" s="836">
        <f>ROUNDUP((AA15*0.4%)+0,0)</f>
        <v>60</v>
      </c>
      <c r="AD15" s="836"/>
      <c r="AE15" s="836">
        <f>(AA15+AC15)*7%</f>
        <v>1046.71</v>
      </c>
      <c r="AF15" s="836"/>
      <c r="AG15" s="866">
        <f>SUM(AA15:AF15)</f>
        <v>15999.71</v>
      </c>
      <c r="AH15" s="866"/>
      <c r="AI15" s="869">
        <v>16000</v>
      </c>
      <c r="AJ15" s="869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500">
        <f>O15-M15</f>
        <v>0.93999999999869033</v>
      </c>
      <c r="AV15" s="500">
        <f>Y15-W15</f>
        <v>0.59999999999854481</v>
      </c>
      <c r="AW15" s="500">
        <f>AI15-AG15</f>
        <v>0.29000000000087311</v>
      </c>
      <c r="AX15" s="500">
        <f>AS15-AQ15</f>
        <v>0</v>
      </c>
    </row>
    <row r="16" spans="1:50" ht="15" customHeight="1" thickBot="1">
      <c r="A16" s="894"/>
      <c r="B16" s="895"/>
      <c r="C16" s="929" t="s">
        <v>256</v>
      </c>
      <c r="D16" s="929"/>
      <c r="E16" s="929"/>
      <c r="F16" s="929"/>
      <c r="G16" s="836">
        <v>19547</v>
      </c>
      <c r="H16" s="836"/>
      <c r="I16" s="836">
        <f t="shared" ref="I16:I17" si="0">ROUNDUP((G16*0.4%)+0,0)</f>
        <v>79</v>
      </c>
      <c r="J16" s="836"/>
      <c r="K16" s="836">
        <f t="shared" ref="K16:K17" si="1">(G16+I16)*7%</f>
        <v>1373.8200000000002</v>
      </c>
      <c r="L16" s="836"/>
      <c r="M16" s="866">
        <f t="shared" ref="M16:M17" si="2">SUM(G16:L16)</f>
        <v>20999.82</v>
      </c>
      <c r="N16" s="866"/>
      <c r="O16" s="869">
        <v>21000</v>
      </c>
      <c r="P16" s="869"/>
      <c r="Q16" s="836">
        <v>15823</v>
      </c>
      <c r="R16" s="836"/>
      <c r="S16" s="836">
        <f t="shared" ref="S16:S17" si="3">ROUNDUP((Q16*0.4%)+0,0)</f>
        <v>64</v>
      </c>
      <c r="T16" s="836"/>
      <c r="U16" s="836">
        <f t="shared" ref="U16:U17" si="4">(Q16+S16)*7%</f>
        <v>1112.0900000000001</v>
      </c>
      <c r="V16" s="836"/>
      <c r="W16" s="866">
        <f t="shared" ref="W16:W17" si="5">SUM(Q16:V16)</f>
        <v>16999.09</v>
      </c>
      <c r="X16" s="866"/>
      <c r="Y16" s="869">
        <v>17000</v>
      </c>
      <c r="Z16" s="869"/>
      <c r="AA16" s="836">
        <v>15358</v>
      </c>
      <c r="AB16" s="836"/>
      <c r="AC16" s="836">
        <f t="shared" ref="AC16" si="6">ROUNDUP((AA16*0.4%)+0,0)</f>
        <v>62</v>
      </c>
      <c r="AD16" s="836"/>
      <c r="AE16" s="836">
        <f t="shared" ref="AE16" si="7">(AA16+AC16)*7%</f>
        <v>1079.4000000000001</v>
      </c>
      <c r="AF16" s="836"/>
      <c r="AG16" s="866">
        <f t="shared" ref="AG16" si="8">SUM(AA16:AF16)</f>
        <v>16499.400000000001</v>
      </c>
      <c r="AH16" s="866"/>
      <c r="AI16" s="869">
        <v>16500</v>
      </c>
      <c r="AJ16" s="869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500">
        <f t="shared" ref="AU16:AU20" si="9">O16-M16</f>
        <v>0.18000000000029104</v>
      </c>
      <c r="AV16" s="500">
        <f t="shared" ref="AV16:AV20" si="10">Y16-W16</f>
        <v>0.90999999999985448</v>
      </c>
      <c r="AW16" s="500">
        <f t="shared" ref="AW16:AW17" si="11">AI16-AG16</f>
        <v>0.59999999999854481</v>
      </c>
      <c r="AX16" s="500">
        <f t="shared" ref="AX16" si="12">AS16-AQ16</f>
        <v>0</v>
      </c>
    </row>
    <row r="17" spans="1:50" ht="15" customHeight="1" thickBot="1">
      <c r="A17" s="894"/>
      <c r="B17" s="895"/>
      <c r="C17" s="929" t="s">
        <v>382</v>
      </c>
      <c r="D17" s="929"/>
      <c r="E17" s="929"/>
      <c r="F17" s="929"/>
      <c r="G17" s="836">
        <v>20012</v>
      </c>
      <c r="H17" s="836"/>
      <c r="I17" s="836">
        <f t="shared" si="0"/>
        <v>81</v>
      </c>
      <c r="J17" s="836"/>
      <c r="K17" s="836">
        <f t="shared" si="1"/>
        <v>1406.5100000000002</v>
      </c>
      <c r="L17" s="836"/>
      <c r="M17" s="866">
        <f t="shared" si="2"/>
        <v>21499.510000000002</v>
      </c>
      <c r="N17" s="866"/>
      <c r="O17" s="869">
        <v>21500</v>
      </c>
      <c r="P17" s="869"/>
      <c r="Q17" s="836">
        <v>16289</v>
      </c>
      <c r="R17" s="836"/>
      <c r="S17" s="836">
        <f t="shared" si="3"/>
        <v>66</v>
      </c>
      <c r="T17" s="836"/>
      <c r="U17" s="836">
        <f t="shared" si="4"/>
        <v>1144.8500000000001</v>
      </c>
      <c r="V17" s="836"/>
      <c r="W17" s="866">
        <f t="shared" si="5"/>
        <v>17499.849999999999</v>
      </c>
      <c r="X17" s="866"/>
      <c r="Y17" s="886">
        <v>17500</v>
      </c>
      <c r="Z17" s="886"/>
      <c r="AA17" s="836">
        <v>15823</v>
      </c>
      <c r="AB17" s="836"/>
      <c r="AC17" s="836">
        <f>ROUNDUP((AA17*0.4%)+0,0)</f>
        <v>64</v>
      </c>
      <c r="AD17" s="836"/>
      <c r="AE17" s="836">
        <f>(AA17+AC17)*7%</f>
        <v>1112.0900000000001</v>
      </c>
      <c r="AF17" s="836"/>
      <c r="AG17" s="866">
        <f>SUM(AA17:AF17)</f>
        <v>16999.09</v>
      </c>
      <c r="AH17" s="866"/>
      <c r="AI17" s="869">
        <v>17000</v>
      </c>
      <c r="AJ17" s="869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500">
        <f t="shared" si="9"/>
        <v>0.48999999999796273</v>
      </c>
      <c r="AV17" s="500">
        <f t="shared" si="10"/>
        <v>0.15000000000145519</v>
      </c>
      <c r="AW17" s="500">
        <f t="shared" si="11"/>
        <v>0.90999999999985448</v>
      </c>
      <c r="AX17" s="500"/>
    </row>
    <row r="18" spans="1:50" ht="15" customHeight="1" thickBot="1">
      <c r="A18" s="907" t="s">
        <v>100</v>
      </c>
      <c r="B18" s="935"/>
      <c r="C18" s="929" t="s">
        <v>1</v>
      </c>
      <c r="D18" s="929"/>
      <c r="E18" s="929"/>
      <c r="F18" s="929"/>
      <c r="G18" s="836">
        <v>20944</v>
      </c>
      <c r="H18" s="836"/>
      <c r="I18" s="836">
        <f>ROUNDUP((G18*0.4%)+0,0)</f>
        <v>84</v>
      </c>
      <c r="J18" s="836"/>
      <c r="K18" s="836">
        <f>(G18+I18)*7%</f>
        <v>1471.96</v>
      </c>
      <c r="L18" s="836"/>
      <c r="M18" s="866">
        <f>SUM(G18:L18)</f>
        <v>22499.96</v>
      </c>
      <c r="N18" s="866"/>
      <c r="O18" s="869">
        <v>22500</v>
      </c>
      <c r="P18" s="869"/>
      <c r="Q18" s="836">
        <v>17220</v>
      </c>
      <c r="R18" s="836"/>
      <c r="S18" s="836">
        <f>ROUNDUP((Q18*0.4%)+0,0)</f>
        <v>69</v>
      </c>
      <c r="T18" s="836"/>
      <c r="U18" s="836">
        <f>(Q18+S18)*7%</f>
        <v>1210.23</v>
      </c>
      <c r="V18" s="836"/>
      <c r="W18" s="866">
        <f>SUM(Q18:V18)</f>
        <v>18499.23</v>
      </c>
      <c r="X18" s="866"/>
      <c r="Y18" s="886">
        <v>18500</v>
      </c>
      <c r="Z18" s="886"/>
      <c r="AA18" s="836">
        <v>15823</v>
      </c>
      <c r="AB18" s="836"/>
      <c r="AC18" s="836">
        <f>ROUNDUP((AA18*0.4%)+0,0)</f>
        <v>64</v>
      </c>
      <c r="AD18" s="836"/>
      <c r="AE18" s="836">
        <f>(AA18+AC18)*7%</f>
        <v>1112.0900000000001</v>
      </c>
      <c r="AF18" s="836"/>
      <c r="AG18" s="866">
        <f>SUM(AA18:AF18)</f>
        <v>16999.09</v>
      </c>
      <c r="AH18" s="866"/>
      <c r="AI18" s="869">
        <v>17000</v>
      </c>
      <c r="AJ18" s="869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500">
        <f t="shared" si="9"/>
        <v>4.0000000000873115E-2</v>
      </c>
      <c r="AV18" s="500">
        <f t="shared" si="10"/>
        <v>0.77000000000043656</v>
      </c>
      <c r="AW18" s="500">
        <f>AI18-AG18</f>
        <v>0.90999999999985448</v>
      </c>
      <c r="AX18" s="500"/>
    </row>
    <row r="19" spans="1:50" ht="15" customHeight="1" thickBot="1">
      <c r="A19" s="894"/>
      <c r="B19" s="895"/>
      <c r="C19" s="929" t="s">
        <v>38</v>
      </c>
      <c r="D19" s="929"/>
      <c r="E19" s="929"/>
      <c r="F19" s="929"/>
      <c r="G19" s="836">
        <v>21874</v>
      </c>
      <c r="H19" s="836"/>
      <c r="I19" s="836">
        <f t="shared" ref="I19:I20" si="13">ROUNDUP((G19*0.4%)+0,0)</f>
        <v>88</v>
      </c>
      <c r="J19" s="836"/>
      <c r="K19" s="836">
        <f t="shared" ref="K19:K20" si="14">(G19+I19)*7%</f>
        <v>1537.3400000000001</v>
      </c>
      <c r="L19" s="836"/>
      <c r="M19" s="866">
        <f t="shared" ref="M19:M20" si="15">SUM(G19:L19)</f>
        <v>23499.34</v>
      </c>
      <c r="N19" s="866"/>
      <c r="O19" s="869">
        <v>23500</v>
      </c>
      <c r="P19" s="869"/>
      <c r="Q19" s="836">
        <v>18151</v>
      </c>
      <c r="R19" s="836"/>
      <c r="S19" s="836">
        <f t="shared" ref="S19:S20" si="16">ROUNDUP((Q19*0.4%)+0,0)</f>
        <v>73</v>
      </c>
      <c r="T19" s="836"/>
      <c r="U19" s="836">
        <f t="shared" ref="U19:U20" si="17">(Q19+S19)*7%</f>
        <v>1275.68</v>
      </c>
      <c r="V19" s="836"/>
      <c r="W19" s="866">
        <f t="shared" ref="W19:W20" si="18">SUM(Q19:V19)</f>
        <v>19499.68</v>
      </c>
      <c r="X19" s="866"/>
      <c r="Y19" s="886">
        <v>19500</v>
      </c>
      <c r="Z19" s="886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500">
        <f t="shared" si="9"/>
        <v>0.65999999999985448</v>
      </c>
      <c r="AV19" s="500">
        <f t="shared" si="10"/>
        <v>0.31999999999970896</v>
      </c>
      <c r="AW19" s="500"/>
    </row>
    <row r="20" spans="1:50" ht="15" customHeight="1" thickBot="1">
      <c r="A20" s="894"/>
      <c r="B20" s="895"/>
      <c r="C20" s="929" t="s">
        <v>39</v>
      </c>
      <c r="D20" s="929"/>
      <c r="E20" s="929"/>
      <c r="F20" s="929"/>
      <c r="G20" s="836">
        <v>22805</v>
      </c>
      <c r="H20" s="836"/>
      <c r="I20" s="836">
        <f t="shared" si="13"/>
        <v>92</v>
      </c>
      <c r="J20" s="836"/>
      <c r="K20" s="836">
        <f t="shared" si="14"/>
        <v>1602.7900000000002</v>
      </c>
      <c r="L20" s="836"/>
      <c r="M20" s="866">
        <f t="shared" si="15"/>
        <v>24499.79</v>
      </c>
      <c r="N20" s="866"/>
      <c r="O20" s="869">
        <v>24500</v>
      </c>
      <c r="P20" s="869"/>
      <c r="Q20" s="836">
        <v>19082</v>
      </c>
      <c r="R20" s="836"/>
      <c r="S20" s="836">
        <f t="shared" si="16"/>
        <v>77</v>
      </c>
      <c r="T20" s="836"/>
      <c r="U20" s="836">
        <f t="shared" si="17"/>
        <v>1341.13</v>
      </c>
      <c r="V20" s="836"/>
      <c r="W20" s="866">
        <f t="shared" si="18"/>
        <v>20500.13</v>
      </c>
      <c r="X20" s="866"/>
      <c r="Y20" s="886">
        <v>20500</v>
      </c>
      <c r="Z20" s="886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4"/>
      <c r="AL20" s="164"/>
      <c r="AM20" s="164"/>
      <c r="AN20" s="164"/>
      <c r="AO20" s="164"/>
      <c r="AP20" s="164"/>
      <c r="AQ20" s="164"/>
      <c r="AR20" s="164"/>
      <c r="AS20" s="164"/>
      <c r="AT20" s="164"/>
      <c r="AU20" s="500">
        <f t="shared" si="9"/>
        <v>0.20999999999912689</v>
      </c>
      <c r="AV20" s="500">
        <f t="shared" si="10"/>
        <v>-0.13000000000101863</v>
      </c>
      <c r="AW20" s="500"/>
    </row>
    <row r="21" spans="1:50" ht="23.25" customHeight="1" thickBot="1">
      <c r="A21" s="907" t="s">
        <v>95</v>
      </c>
      <c r="B21" s="908"/>
      <c r="C21" s="192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</row>
    <row r="22" spans="1:50" ht="17.25" customHeight="1" thickBot="1">
      <c r="A22" s="894"/>
      <c r="B22" s="895"/>
      <c r="C22" s="880" t="s">
        <v>267</v>
      </c>
      <c r="D22" s="880"/>
      <c r="E22" s="880"/>
      <c r="F22" s="880"/>
      <c r="G22" s="867" t="s">
        <v>2</v>
      </c>
      <c r="H22" s="867"/>
      <c r="I22" s="867"/>
      <c r="J22" s="867"/>
      <c r="K22" s="867"/>
      <c r="L22" s="867"/>
      <c r="M22" s="867"/>
      <c r="N22" s="867"/>
      <c r="O22" s="867"/>
      <c r="P22" s="867"/>
      <c r="Q22" s="881" t="s">
        <v>3</v>
      </c>
      <c r="R22" s="882"/>
      <c r="S22" s="882"/>
      <c r="T22" s="882"/>
      <c r="U22" s="882"/>
      <c r="V22" s="882"/>
      <c r="W22" s="882"/>
      <c r="X22" s="882"/>
      <c r="Y22" s="882"/>
      <c r="Z22" s="882"/>
      <c r="AA22" s="882"/>
      <c r="AB22" s="882"/>
      <c r="AC22" s="882"/>
      <c r="AD22" s="882"/>
      <c r="AE22" s="882"/>
      <c r="AF22" s="882"/>
      <c r="AG22" s="882"/>
      <c r="AH22" s="882"/>
      <c r="AI22" s="882"/>
      <c r="AJ22" s="882"/>
      <c r="AK22" s="882"/>
      <c r="AL22" s="882"/>
      <c r="AM22" s="882"/>
      <c r="AN22" s="882"/>
      <c r="AO22" s="882"/>
      <c r="AP22" s="882"/>
      <c r="AQ22" s="882"/>
      <c r="AR22" s="882"/>
      <c r="AS22" s="882"/>
      <c r="AT22" s="883"/>
    </row>
    <row r="23" spans="1:50" ht="17.25" customHeight="1" thickBot="1">
      <c r="A23" s="894"/>
      <c r="B23" s="895"/>
      <c r="C23" s="880"/>
      <c r="D23" s="880"/>
      <c r="E23" s="880"/>
      <c r="F23" s="880"/>
      <c r="G23" s="884" t="s">
        <v>289</v>
      </c>
      <c r="H23" s="884"/>
      <c r="I23" s="884"/>
      <c r="J23" s="884"/>
      <c r="K23" s="884"/>
      <c r="L23" s="884"/>
      <c r="M23" s="884"/>
      <c r="N23" s="884"/>
      <c r="O23" s="884"/>
      <c r="P23" s="884"/>
      <c r="Q23" s="884" t="s">
        <v>289</v>
      </c>
      <c r="R23" s="884"/>
      <c r="S23" s="884"/>
      <c r="T23" s="884"/>
      <c r="U23" s="884"/>
      <c r="V23" s="884"/>
      <c r="W23" s="884"/>
      <c r="X23" s="884"/>
      <c r="Y23" s="884"/>
      <c r="Z23" s="884"/>
      <c r="AA23" s="884" t="s">
        <v>280</v>
      </c>
      <c r="AB23" s="884"/>
      <c r="AC23" s="884"/>
      <c r="AD23" s="884"/>
      <c r="AE23" s="884"/>
      <c r="AF23" s="884"/>
      <c r="AG23" s="884"/>
      <c r="AH23" s="884"/>
      <c r="AI23" s="884"/>
      <c r="AJ23" s="884"/>
      <c r="AK23" s="884" t="s">
        <v>409</v>
      </c>
      <c r="AL23" s="884"/>
      <c r="AM23" s="884"/>
      <c r="AN23" s="884"/>
      <c r="AO23" s="884"/>
      <c r="AP23" s="884"/>
      <c r="AQ23" s="884"/>
      <c r="AR23" s="884"/>
      <c r="AS23" s="884"/>
      <c r="AT23" s="884"/>
    </row>
    <row r="24" spans="1:50" ht="16.5" customHeight="1" thickBot="1">
      <c r="A24" s="907" t="s">
        <v>410</v>
      </c>
      <c r="B24" s="935"/>
      <c r="C24" s="880"/>
      <c r="D24" s="880"/>
      <c r="E24" s="880"/>
      <c r="F24" s="880"/>
      <c r="G24" s="879" t="s">
        <v>0</v>
      </c>
      <c r="H24" s="879"/>
      <c r="I24" s="879" t="s">
        <v>34</v>
      </c>
      <c r="J24" s="879"/>
      <c r="K24" s="879" t="s">
        <v>35</v>
      </c>
      <c r="L24" s="879"/>
      <c r="M24" s="879" t="s">
        <v>28</v>
      </c>
      <c r="N24" s="879"/>
      <c r="O24" s="879" t="s">
        <v>238</v>
      </c>
      <c r="P24" s="879"/>
      <c r="Q24" s="856" t="s">
        <v>0</v>
      </c>
      <c r="R24" s="858"/>
      <c r="S24" s="879" t="s">
        <v>34</v>
      </c>
      <c r="T24" s="879"/>
      <c r="U24" s="879" t="s">
        <v>35</v>
      </c>
      <c r="V24" s="879"/>
      <c r="W24" s="879" t="s">
        <v>28</v>
      </c>
      <c r="X24" s="879"/>
      <c r="Y24" s="879" t="s">
        <v>238</v>
      </c>
      <c r="Z24" s="879"/>
      <c r="AA24" s="879" t="s">
        <v>0</v>
      </c>
      <c r="AB24" s="879"/>
      <c r="AC24" s="879" t="s">
        <v>34</v>
      </c>
      <c r="AD24" s="879"/>
      <c r="AE24" s="879" t="s">
        <v>35</v>
      </c>
      <c r="AF24" s="879"/>
      <c r="AG24" s="879" t="s">
        <v>28</v>
      </c>
      <c r="AH24" s="879"/>
      <c r="AI24" s="879" t="s">
        <v>238</v>
      </c>
      <c r="AJ24" s="879"/>
      <c r="AK24" s="879" t="s">
        <v>0</v>
      </c>
      <c r="AL24" s="879"/>
      <c r="AM24" s="879" t="s">
        <v>34</v>
      </c>
      <c r="AN24" s="879"/>
      <c r="AO24" s="879" t="s">
        <v>35</v>
      </c>
      <c r="AP24" s="879"/>
      <c r="AQ24" s="879" t="s">
        <v>28</v>
      </c>
      <c r="AR24" s="879"/>
      <c r="AS24" s="879" t="s">
        <v>238</v>
      </c>
      <c r="AT24" s="879"/>
    </row>
    <row r="25" spans="1:50" ht="18.75" customHeight="1" thickBot="1">
      <c r="A25" s="894"/>
      <c r="B25" s="895"/>
      <c r="C25" s="931" t="s">
        <v>386</v>
      </c>
      <c r="D25" s="931"/>
      <c r="E25" s="931"/>
      <c r="F25" s="931"/>
      <c r="G25" s="845">
        <v>18151</v>
      </c>
      <c r="H25" s="845"/>
      <c r="I25" s="845">
        <f>ROUNDUP((G25*0.4%)+0,0)</f>
        <v>73</v>
      </c>
      <c r="J25" s="845"/>
      <c r="K25" s="845">
        <f>(G25+I25)*7%</f>
        <v>1275.68</v>
      </c>
      <c r="L25" s="845"/>
      <c r="M25" s="846">
        <f>SUM(G25:L25)</f>
        <v>19499.68</v>
      </c>
      <c r="N25" s="846"/>
      <c r="O25" s="877">
        <v>19500</v>
      </c>
      <c r="P25" s="877"/>
      <c r="Q25" s="845">
        <v>14428</v>
      </c>
      <c r="R25" s="845"/>
      <c r="S25" s="845">
        <f>ROUNDUP((Q25*0.4%)+0,0)</f>
        <v>58</v>
      </c>
      <c r="T25" s="845"/>
      <c r="U25" s="845">
        <f>(Q25+S25)*7%</f>
        <v>1014.0200000000001</v>
      </c>
      <c r="V25" s="845"/>
      <c r="W25" s="846">
        <f>SUM(Q25:V25)</f>
        <v>15500.02</v>
      </c>
      <c r="X25" s="846"/>
      <c r="Y25" s="847">
        <v>15500</v>
      </c>
      <c r="Z25" s="847"/>
      <c r="AA25" s="845">
        <v>13962</v>
      </c>
      <c r="AB25" s="845"/>
      <c r="AC25" s="845">
        <f>ROUNDUP((AA25*0.4%)+0,0)</f>
        <v>56</v>
      </c>
      <c r="AD25" s="845"/>
      <c r="AE25" s="845">
        <f>(AA25+AC25)*7%</f>
        <v>981.2600000000001</v>
      </c>
      <c r="AF25" s="845"/>
      <c r="AG25" s="846">
        <f>SUM(AA25:AF25)</f>
        <v>14999.26</v>
      </c>
      <c r="AH25" s="846"/>
      <c r="AI25" s="877">
        <v>15000</v>
      </c>
      <c r="AJ25" s="877"/>
      <c r="AK25" s="845">
        <v>13962</v>
      </c>
      <c r="AL25" s="845"/>
      <c r="AM25" s="845">
        <f>ROUNDUP((AK25*0.4%)+0,0)</f>
        <v>56</v>
      </c>
      <c r="AN25" s="845"/>
      <c r="AO25" s="845">
        <f>(AK25+AM25)*7%</f>
        <v>981.2600000000001</v>
      </c>
      <c r="AP25" s="845"/>
      <c r="AQ25" s="846">
        <f>SUM(AK25:AP25)</f>
        <v>14999.26</v>
      </c>
      <c r="AR25" s="846"/>
      <c r="AS25" s="877">
        <v>15000</v>
      </c>
      <c r="AT25" s="877"/>
      <c r="AU25" s="500">
        <f>O25-M25</f>
        <v>0.31999999999970896</v>
      </c>
      <c r="AV25" s="500">
        <f>Y25-W25</f>
        <v>-2.0000000000436557E-2</v>
      </c>
      <c r="AW25" s="500">
        <f>AI25-AG25</f>
        <v>0.73999999999978172</v>
      </c>
      <c r="AX25" s="500">
        <f>AS25-AQ25</f>
        <v>0.73999999999978172</v>
      </c>
    </row>
    <row r="26" spans="1:50" ht="16.5" customHeight="1" thickBot="1">
      <c r="A26" s="894"/>
      <c r="B26" s="895"/>
      <c r="C26" s="931" t="s">
        <v>256</v>
      </c>
      <c r="D26" s="931"/>
      <c r="E26" s="931"/>
      <c r="F26" s="931"/>
      <c r="G26" s="845">
        <v>18616</v>
      </c>
      <c r="H26" s="845"/>
      <c r="I26" s="845">
        <f t="shared" ref="I26:I27" si="19">ROUNDUP((G26*0.4%)+0,0)</f>
        <v>75</v>
      </c>
      <c r="J26" s="845"/>
      <c r="K26" s="845">
        <f t="shared" ref="K26:K27" si="20">(G26+I26)*7%</f>
        <v>1308.3700000000001</v>
      </c>
      <c r="L26" s="845"/>
      <c r="M26" s="846">
        <f t="shared" ref="M26:M27" si="21">SUM(G26:L26)</f>
        <v>19999.37</v>
      </c>
      <c r="N26" s="846"/>
      <c r="O26" s="877">
        <v>20000</v>
      </c>
      <c r="P26" s="877"/>
      <c r="Q26" s="845">
        <v>14893</v>
      </c>
      <c r="R26" s="845"/>
      <c r="S26" s="845">
        <f t="shared" ref="S26:S27" si="22">ROUNDUP((Q26*0.4%)+0,0)</f>
        <v>60</v>
      </c>
      <c r="T26" s="845"/>
      <c r="U26" s="845">
        <f t="shared" ref="U26:U27" si="23">(Q26+S26)*7%</f>
        <v>1046.71</v>
      </c>
      <c r="V26" s="845"/>
      <c r="W26" s="846">
        <f t="shared" ref="W26:W27" si="24">SUM(Q26:V26)</f>
        <v>15999.71</v>
      </c>
      <c r="X26" s="846"/>
      <c r="Y26" s="877">
        <v>16000</v>
      </c>
      <c r="Z26" s="877"/>
      <c r="AA26" s="845">
        <v>14428</v>
      </c>
      <c r="AB26" s="845"/>
      <c r="AC26" s="845">
        <f t="shared" ref="AC26" si="25">ROUNDUP((AA26*0.4%)+0,0)</f>
        <v>58</v>
      </c>
      <c r="AD26" s="845"/>
      <c r="AE26" s="845">
        <f t="shared" ref="AE26" si="26">(AA26+AC26)*7%</f>
        <v>1014.0200000000001</v>
      </c>
      <c r="AF26" s="845"/>
      <c r="AG26" s="846">
        <f t="shared" ref="AG26" si="27">SUM(AA26:AF26)</f>
        <v>15500.02</v>
      </c>
      <c r="AH26" s="846"/>
      <c r="AI26" s="877">
        <v>15500</v>
      </c>
      <c r="AJ26" s="877"/>
      <c r="AK26" s="845">
        <v>14428</v>
      </c>
      <c r="AL26" s="845"/>
      <c r="AM26" s="845">
        <f t="shared" ref="AM26" si="28">ROUNDUP((AK26*0.4%)+0,0)</f>
        <v>58</v>
      </c>
      <c r="AN26" s="845"/>
      <c r="AO26" s="845">
        <f t="shared" ref="AO26" si="29">(AK26+AM26)*7%</f>
        <v>1014.0200000000001</v>
      </c>
      <c r="AP26" s="845"/>
      <c r="AQ26" s="846">
        <f t="shared" ref="AQ26" si="30">SUM(AK26:AP26)</f>
        <v>15500.02</v>
      </c>
      <c r="AR26" s="846"/>
      <c r="AS26" s="877">
        <v>15500</v>
      </c>
      <c r="AT26" s="877"/>
      <c r="AU26" s="500">
        <f t="shared" ref="AU26:AU30" si="31">O26-M26</f>
        <v>0.63000000000101863</v>
      </c>
      <c r="AV26" s="500">
        <f t="shared" ref="AV26:AV30" si="32">Y26-W26</f>
        <v>0.29000000000087311</v>
      </c>
      <c r="AW26" s="500">
        <f t="shared" ref="AW26" si="33">AI26-AG26</f>
        <v>-2.0000000000436557E-2</v>
      </c>
      <c r="AX26" s="500">
        <f>AS26-AQ26</f>
        <v>-2.0000000000436557E-2</v>
      </c>
    </row>
    <row r="27" spans="1:50" ht="16.5" customHeight="1" thickBot="1">
      <c r="A27" s="907" t="s">
        <v>415</v>
      </c>
      <c r="B27" s="935"/>
      <c r="C27" s="931" t="s">
        <v>382</v>
      </c>
      <c r="D27" s="931"/>
      <c r="E27" s="931"/>
      <c r="F27" s="931"/>
      <c r="G27" s="845">
        <v>19081</v>
      </c>
      <c r="H27" s="845"/>
      <c r="I27" s="845">
        <f t="shared" si="19"/>
        <v>77</v>
      </c>
      <c r="J27" s="845"/>
      <c r="K27" s="845">
        <f t="shared" si="20"/>
        <v>1341.0600000000002</v>
      </c>
      <c r="L27" s="845"/>
      <c r="M27" s="846">
        <f t="shared" si="21"/>
        <v>20499.060000000001</v>
      </c>
      <c r="N27" s="846"/>
      <c r="O27" s="877">
        <v>20500</v>
      </c>
      <c r="P27" s="877"/>
      <c r="Q27" s="845">
        <v>15358</v>
      </c>
      <c r="R27" s="845"/>
      <c r="S27" s="845">
        <f t="shared" si="22"/>
        <v>62</v>
      </c>
      <c r="T27" s="845"/>
      <c r="U27" s="845">
        <f t="shared" si="23"/>
        <v>1079.4000000000001</v>
      </c>
      <c r="V27" s="845"/>
      <c r="W27" s="846">
        <f t="shared" si="24"/>
        <v>16499.400000000001</v>
      </c>
      <c r="X27" s="846"/>
      <c r="Y27" s="847">
        <v>16500</v>
      </c>
      <c r="Z27" s="847"/>
      <c r="AA27" s="845">
        <v>14893</v>
      </c>
      <c r="AB27" s="845"/>
      <c r="AC27" s="845">
        <f t="shared" ref="AC27" si="34">ROUNDUP((AA27*0.4%)+0,0)</f>
        <v>60</v>
      </c>
      <c r="AD27" s="845"/>
      <c r="AE27" s="845">
        <f t="shared" ref="AE27" si="35">(AA27+AC27)*7%</f>
        <v>1046.71</v>
      </c>
      <c r="AF27" s="845"/>
      <c r="AG27" s="846">
        <f t="shared" ref="AG27" si="36">SUM(AA27:AF27)</f>
        <v>15999.71</v>
      </c>
      <c r="AH27" s="846"/>
      <c r="AI27" s="877">
        <v>16000</v>
      </c>
      <c r="AJ27" s="877"/>
      <c r="AK27" s="177"/>
      <c r="AL27" s="177"/>
      <c r="AM27" s="177"/>
      <c r="AN27" s="177"/>
      <c r="AO27" s="177"/>
      <c r="AP27" s="177"/>
      <c r="AQ27" s="177"/>
      <c r="AR27" s="177"/>
      <c r="AS27" s="177"/>
      <c r="AT27" s="177"/>
      <c r="AU27" s="500">
        <f t="shared" si="31"/>
        <v>0.93999999999869033</v>
      </c>
      <c r="AV27" s="500">
        <f t="shared" si="32"/>
        <v>0.59999999999854481</v>
      </c>
      <c r="AW27" s="500">
        <f>AI27-AG27</f>
        <v>0.29000000000087311</v>
      </c>
      <c r="AX27" s="500"/>
    </row>
    <row r="28" spans="1:50" ht="18.75" customHeight="1" thickBot="1">
      <c r="A28" s="894" t="s">
        <v>416</v>
      </c>
      <c r="B28" s="895"/>
      <c r="C28" s="931" t="s">
        <v>1</v>
      </c>
      <c r="D28" s="931"/>
      <c r="E28" s="931"/>
      <c r="F28" s="931"/>
      <c r="G28" s="845">
        <v>20012</v>
      </c>
      <c r="H28" s="845"/>
      <c r="I28" s="845">
        <f>ROUNDUP((G28*0.4%)+0,0)</f>
        <v>81</v>
      </c>
      <c r="J28" s="845"/>
      <c r="K28" s="845">
        <f>(G28+I28)*7%</f>
        <v>1406.5100000000002</v>
      </c>
      <c r="L28" s="845"/>
      <c r="M28" s="846">
        <f>SUM(G28:L28)</f>
        <v>21499.510000000002</v>
      </c>
      <c r="N28" s="846"/>
      <c r="O28" s="877">
        <v>21500</v>
      </c>
      <c r="P28" s="877"/>
      <c r="Q28" s="845">
        <v>16289</v>
      </c>
      <c r="R28" s="845"/>
      <c r="S28" s="845">
        <f>ROUNDUP((Q28*0.4%)+0,0)</f>
        <v>66</v>
      </c>
      <c r="T28" s="845"/>
      <c r="U28" s="845">
        <f>(Q28+S28)*7%</f>
        <v>1144.8500000000001</v>
      </c>
      <c r="V28" s="845"/>
      <c r="W28" s="846">
        <f>SUM(Q28:V28)</f>
        <v>17499.849999999999</v>
      </c>
      <c r="X28" s="846"/>
      <c r="Y28" s="847">
        <v>17500</v>
      </c>
      <c r="Z28" s="847"/>
      <c r="AA28" s="845">
        <v>14893</v>
      </c>
      <c r="AB28" s="845"/>
      <c r="AC28" s="845">
        <f>ROUNDUP((AA28*0.4%)+0,0)</f>
        <v>60</v>
      </c>
      <c r="AD28" s="845"/>
      <c r="AE28" s="845">
        <f>(AA28+AC28)*7%</f>
        <v>1046.71</v>
      </c>
      <c r="AF28" s="845"/>
      <c r="AG28" s="846">
        <f>SUM(AA28:AF28)</f>
        <v>15999.71</v>
      </c>
      <c r="AH28" s="846"/>
      <c r="AI28" s="877">
        <v>16000</v>
      </c>
      <c r="AJ28" s="87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500">
        <f t="shared" si="31"/>
        <v>0.48999999999796273</v>
      </c>
      <c r="AV28" s="500">
        <f t="shared" si="32"/>
        <v>0.15000000000145519</v>
      </c>
      <c r="AW28" s="500">
        <f>AI28-AG28</f>
        <v>0.29000000000087311</v>
      </c>
      <c r="AX28" s="500"/>
    </row>
    <row r="29" spans="1:50" ht="16.5" customHeight="1" thickBot="1">
      <c r="A29" s="907" t="s">
        <v>149</v>
      </c>
      <c r="B29" s="908"/>
      <c r="C29" s="931" t="s">
        <v>38</v>
      </c>
      <c r="D29" s="931"/>
      <c r="E29" s="931"/>
      <c r="F29" s="931"/>
      <c r="G29" s="845">
        <v>20944</v>
      </c>
      <c r="H29" s="845"/>
      <c r="I29" s="845">
        <f t="shared" ref="I29:I30" si="37">ROUNDUP((G29*0.4%)+0,0)</f>
        <v>84</v>
      </c>
      <c r="J29" s="845"/>
      <c r="K29" s="845">
        <f t="shared" ref="K29:K30" si="38">(G29+I29)*7%</f>
        <v>1471.96</v>
      </c>
      <c r="L29" s="845"/>
      <c r="M29" s="846">
        <f t="shared" ref="M29:M30" si="39">SUM(G29:L29)</f>
        <v>22499.96</v>
      </c>
      <c r="N29" s="846"/>
      <c r="O29" s="877">
        <v>22500</v>
      </c>
      <c r="P29" s="877"/>
      <c r="Q29" s="845">
        <v>17220</v>
      </c>
      <c r="R29" s="845"/>
      <c r="S29" s="845">
        <f t="shared" ref="S29:S30" si="40">ROUNDUP((Q29*0.4%)+0,0)</f>
        <v>69</v>
      </c>
      <c r="T29" s="845"/>
      <c r="U29" s="845">
        <f t="shared" ref="U29:U30" si="41">(Q29+S29)*7%</f>
        <v>1210.23</v>
      </c>
      <c r="V29" s="845"/>
      <c r="W29" s="846">
        <f t="shared" ref="W29:W30" si="42">SUM(Q29:V29)</f>
        <v>18499.23</v>
      </c>
      <c r="X29" s="846"/>
      <c r="Y29" s="847">
        <v>18500</v>
      </c>
      <c r="Z29" s="84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500">
        <f t="shared" si="31"/>
        <v>4.0000000000873115E-2</v>
      </c>
      <c r="AV29" s="500">
        <f t="shared" si="32"/>
        <v>0.77000000000043656</v>
      </c>
      <c r="AW29" s="500"/>
    </row>
    <row r="30" spans="1:50" ht="16.5" customHeight="1" thickBot="1">
      <c r="A30" s="902"/>
      <c r="B30" s="930"/>
      <c r="C30" s="931" t="s">
        <v>39</v>
      </c>
      <c r="D30" s="931"/>
      <c r="E30" s="931"/>
      <c r="F30" s="931"/>
      <c r="G30" s="845">
        <v>21874</v>
      </c>
      <c r="H30" s="845"/>
      <c r="I30" s="845">
        <f t="shared" si="37"/>
        <v>88</v>
      </c>
      <c r="J30" s="845"/>
      <c r="K30" s="845">
        <f t="shared" si="38"/>
        <v>1537.3400000000001</v>
      </c>
      <c r="L30" s="845"/>
      <c r="M30" s="846">
        <f t="shared" si="39"/>
        <v>23499.34</v>
      </c>
      <c r="N30" s="846"/>
      <c r="O30" s="877">
        <v>23500</v>
      </c>
      <c r="P30" s="877"/>
      <c r="Q30" s="845">
        <v>18151</v>
      </c>
      <c r="R30" s="845"/>
      <c r="S30" s="845">
        <f t="shared" si="40"/>
        <v>73</v>
      </c>
      <c r="T30" s="845"/>
      <c r="U30" s="845">
        <f t="shared" si="41"/>
        <v>1275.68</v>
      </c>
      <c r="V30" s="845"/>
      <c r="W30" s="846">
        <f t="shared" si="42"/>
        <v>19499.68</v>
      </c>
      <c r="X30" s="846"/>
      <c r="Y30" s="847">
        <v>19500</v>
      </c>
      <c r="Z30" s="84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500">
        <f t="shared" si="31"/>
        <v>0.65999999999985448</v>
      </c>
      <c r="AV30" s="500">
        <f t="shared" si="32"/>
        <v>0.31999999999970896</v>
      </c>
      <c r="AW30" s="500"/>
    </row>
    <row r="31" spans="1:50" ht="13.5" customHeight="1">
      <c r="A31" s="902"/>
      <c r="B31" s="903"/>
      <c r="C31" s="297"/>
      <c r="D31" s="163"/>
      <c r="E31" s="163"/>
      <c r="F31" s="163"/>
      <c r="G31" s="163"/>
      <c r="H31" s="163"/>
      <c r="I31" s="163"/>
      <c r="J31" s="163"/>
      <c r="K31" s="163"/>
      <c r="L31" s="163"/>
      <c r="M31" s="163"/>
      <c r="N31" s="163"/>
      <c r="O31" s="163"/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</row>
    <row r="32" spans="1:50" ht="15.75" customHeight="1">
      <c r="A32" s="163"/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</row>
    <row r="33" spans="1:46" ht="15.75" customHeight="1">
      <c r="A33" s="296"/>
      <c r="B33" s="296"/>
      <c r="C33" s="296"/>
      <c r="D33" s="296"/>
      <c r="E33" s="296"/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T33" s="296"/>
      <c r="U33" s="296"/>
      <c r="V33" s="296"/>
      <c r="W33" s="296"/>
      <c r="X33" s="296"/>
      <c r="Y33" s="296"/>
      <c r="Z33" s="296"/>
      <c r="AA33" s="296"/>
      <c r="AB33" s="296"/>
      <c r="AC33" s="296"/>
      <c r="AD33" s="296"/>
      <c r="AE33" s="296"/>
      <c r="AF33" s="296"/>
      <c r="AG33" s="296"/>
      <c r="AH33" s="296"/>
      <c r="AI33" s="296"/>
      <c r="AJ33" s="296"/>
      <c r="AK33" s="296"/>
      <c r="AL33" s="296"/>
      <c r="AM33" s="296"/>
      <c r="AN33" s="296"/>
      <c r="AO33" s="296"/>
      <c r="AP33" s="296"/>
      <c r="AQ33" s="296"/>
      <c r="AR33" s="296"/>
      <c r="AS33" s="296"/>
      <c r="AT33" s="296"/>
    </row>
    <row r="34" spans="1:46" ht="15.75" customHeight="1">
      <c r="A34" s="296"/>
      <c r="B34" s="296"/>
      <c r="C34" s="296"/>
      <c r="D34" s="296"/>
      <c r="E34" s="296"/>
      <c r="F34" s="296"/>
      <c r="G34" s="296"/>
      <c r="H34" s="296"/>
      <c r="I34" s="296"/>
      <c r="J34" s="296"/>
      <c r="K34" s="296"/>
      <c r="L34" s="296"/>
      <c r="M34" s="296"/>
      <c r="N34" s="296"/>
      <c r="O34" s="296"/>
      <c r="P34" s="296"/>
      <c r="Q34" s="296"/>
      <c r="R34" s="296"/>
      <c r="S34" s="296"/>
      <c r="T34" s="296"/>
      <c r="U34" s="296"/>
      <c r="V34" s="296"/>
      <c r="W34" s="296"/>
      <c r="X34" s="296"/>
      <c r="Y34" s="296"/>
      <c r="Z34" s="296"/>
      <c r="AA34" s="296"/>
      <c r="AB34" s="296"/>
      <c r="AC34" s="296"/>
      <c r="AD34" s="296"/>
      <c r="AE34" s="296"/>
      <c r="AF34" s="296"/>
      <c r="AG34" s="296"/>
      <c r="AH34" s="296"/>
      <c r="AI34" s="296"/>
      <c r="AJ34" s="296"/>
      <c r="AK34" s="296"/>
      <c r="AL34" s="296"/>
      <c r="AM34" s="296"/>
      <c r="AN34" s="296"/>
      <c r="AO34" s="296"/>
      <c r="AP34" s="296"/>
      <c r="AQ34" s="296"/>
      <c r="AR34" s="296"/>
      <c r="AS34" s="296"/>
      <c r="AT34" s="296"/>
    </row>
    <row r="35" spans="1:46" ht="19.5" customHeight="1">
      <c r="A35" s="296"/>
      <c r="B35" s="296"/>
      <c r="C35" s="296"/>
      <c r="D35" s="296"/>
      <c r="E35" s="296"/>
      <c r="F35" s="296"/>
      <c r="G35" s="296"/>
      <c r="H35" s="296"/>
      <c r="I35" s="296"/>
      <c r="J35" s="296"/>
      <c r="K35" s="296"/>
      <c r="L35" s="296"/>
      <c r="M35" s="296"/>
      <c r="N35" s="296"/>
      <c r="O35" s="296"/>
      <c r="P35" s="296"/>
      <c r="Q35" s="296"/>
      <c r="R35" s="296"/>
      <c r="S35" s="296"/>
      <c r="T35" s="296"/>
      <c r="U35" s="296"/>
      <c r="V35" s="296"/>
      <c r="W35" s="296"/>
      <c r="X35" s="296"/>
      <c r="Y35" s="296"/>
      <c r="Z35" s="296"/>
      <c r="AA35" s="296"/>
      <c r="AB35" s="296"/>
      <c r="AC35" s="296"/>
      <c r="AD35" s="296"/>
      <c r="AE35" s="296"/>
      <c r="AF35" s="296"/>
      <c r="AG35" s="296"/>
      <c r="AH35" s="296"/>
      <c r="AI35" s="296"/>
      <c r="AJ35" s="296"/>
      <c r="AK35" s="296"/>
      <c r="AL35" s="296"/>
      <c r="AM35" s="296"/>
      <c r="AN35" s="296"/>
      <c r="AO35" s="296"/>
      <c r="AP35" s="296"/>
      <c r="AQ35" s="296"/>
      <c r="AR35" s="296"/>
      <c r="AS35" s="296"/>
      <c r="AT35" s="296"/>
    </row>
  </sheetData>
  <mergeCells count="258">
    <mergeCell ref="Q12:AJ12"/>
    <mergeCell ref="AC16:AD16"/>
    <mergeCell ref="AE16:AF16"/>
    <mergeCell ref="AI14:AJ14"/>
    <mergeCell ref="C15:F15"/>
    <mergeCell ref="G15:H15"/>
    <mergeCell ref="I15:J15"/>
    <mergeCell ref="K15:L15"/>
    <mergeCell ref="M15:N15"/>
    <mergeCell ref="O15:P15"/>
    <mergeCell ref="Q15:R15"/>
    <mergeCell ref="S15:T15"/>
    <mergeCell ref="W14:X14"/>
    <mergeCell ref="Y14:Z14"/>
    <mergeCell ref="AA14:AB14"/>
    <mergeCell ref="AC14:AD14"/>
    <mergeCell ref="AE14:AF14"/>
    <mergeCell ref="AG14:AH14"/>
    <mergeCell ref="K14:L14"/>
    <mergeCell ref="M14:N14"/>
    <mergeCell ref="O14:P14"/>
    <mergeCell ref="Q14:R14"/>
    <mergeCell ref="S14:T14"/>
    <mergeCell ref="U14:V14"/>
    <mergeCell ref="Q17:R17"/>
    <mergeCell ref="U16:V16"/>
    <mergeCell ref="AG15:AH15"/>
    <mergeCell ref="AI15:AJ15"/>
    <mergeCell ref="C16:F16"/>
    <mergeCell ref="G16:H16"/>
    <mergeCell ref="I16:J16"/>
    <mergeCell ref="K16:L16"/>
    <mergeCell ref="M16:N16"/>
    <mergeCell ref="O16:P16"/>
    <mergeCell ref="Q16:R16"/>
    <mergeCell ref="S16:T16"/>
    <mergeCell ref="U15:V15"/>
    <mergeCell ref="W15:X15"/>
    <mergeCell ref="Y15:Z15"/>
    <mergeCell ref="AA15:AB15"/>
    <mergeCell ref="AC15:AD15"/>
    <mergeCell ref="AE15:AF15"/>
    <mergeCell ref="AG16:AH16"/>
    <mergeCell ref="AI16:AJ16"/>
    <mergeCell ref="W16:X16"/>
    <mergeCell ref="Y16:Z16"/>
    <mergeCell ref="AA25:AB25"/>
    <mergeCell ref="AC25:AD25"/>
    <mergeCell ref="AE25:AF25"/>
    <mergeCell ref="AI24:AJ24"/>
    <mergeCell ref="A25:B25"/>
    <mergeCell ref="C25:F25"/>
    <mergeCell ref="G25:H25"/>
    <mergeCell ref="I25:J25"/>
    <mergeCell ref="K25:L25"/>
    <mergeCell ref="M25:N25"/>
    <mergeCell ref="O25:P25"/>
    <mergeCell ref="Q25:R25"/>
    <mergeCell ref="S25:T25"/>
    <mergeCell ref="W24:X24"/>
    <mergeCell ref="Y24:Z24"/>
    <mergeCell ref="AA24:AB24"/>
    <mergeCell ref="AC24:AD24"/>
    <mergeCell ref="AE24:AF24"/>
    <mergeCell ref="AG24:AH24"/>
    <mergeCell ref="G24:H24"/>
    <mergeCell ref="I24:J24"/>
    <mergeCell ref="K24:L24"/>
    <mergeCell ref="M24:N24"/>
    <mergeCell ref="U24:V24"/>
    <mergeCell ref="Q13:Z13"/>
    <mergeCell ref="G14:H14"/>
    <mergeCell ref="I14:J14"/>
    <mergeCell ref="A20:B20"/>
    <mergeCell ref="AG26:AH26"/>
    <mergeCell ref="AI26:AJ26"/>
    <mergeCell ref="A27:B27"/>
    <mergeCell ref="C27:F27"/>
    <mergeCell ref="G27:H27"/>
    <mergeCell ref="I27:J27"/>
    <mergeCell ref="K27:L27"/>
    <mergeCell ref="M27:N27"/>
    <mergeCell ref="O27:P27"/>
    <mergeCell ref="Q27:R27"/>
    <mergeCell ref="U26:V26"/>
    <mergeCell ref="W26:X26"/>
    <mergeCell ref="Y26:Z26"/>
    <mergeCell ref="AA26:AB26"/>
    <mergeCell ref="AC26:AD26"/>
    <mergeCell ref="AE26:AF26"/>
    <mergeCell ref="AG25:AH25"/>
    <mergeCell ref="AI25:AJ25"/>
    <mergeCell ref="C26:F26"/>
    <mergeCell ref="AA16:AB16"/>
    <mergeCell ref="S27:T27"/>
    <mergeCell ref="U27:V27"/>
    <mergeCell ref="Q23:Z23"/>
    <mergeCell ref="S17:T17"/>
    <mergeCell ref="U17:V17"/>
    <mergeCell ref="W17:X17"/>
    <mergeCell ref="Y17:Z17"/>
    <mergeCell ref="A21:B21"/>
    <mergeCell ref="C22:F24"/>
    <mergeCell ref="G22:P22"/>
    <mergeCell ref="A23:B23"/>
    <mergeCell ref="G23:P23"/>
    <mergeCell ref="I26:J26"/>
    <mergeCell ref="K26:L26"/>
    <mergeCell ref="M26:N26"/>
    <mergeCell ref="O26:P26"/>
    <mergeCell ref="Q26:R26"/>
    <mergeCell ref="S26:T26"/>
    <mergeCell ref="U25:V25"/>
    <mergeCell ref="W25:X25"/>
    <mergeCell ref="Y25:Z25"/>
    <mergeCell ref="Q24:R24"/>
    <mergeCell ref="S24:T24"/>
    <mergeCell ref="O24:P24"/>
    <mergeCell ref="Q20:R20"/>
    <mergeCell ref="U19:V19"/>
    <mergeCell ref="C19:F19"/>
    <mergeCell ref="G19:H19"/>
    <mergeCell ref="I19:J19"/>
    <mergeCell ref="K19:L19"/>
    <mergeCell ref="M19:N19"/>
    <mergeCell ref="O19:P19"/>
    <mergeCell ref="Q19:R19"/>
    <mergeCell ref="S19:T19"/>
    <mergeCell ref="AK23:AT23"/>
    <mergeCell ref="Q22:AT22"/>
    <mergeCell ref="S20:T20"/>
    <mergeCell ref="U20:V20"/>
    <mergeCell ref="W20:X20"/>
    <mergeCell ref="Y20:Z20"/>
    <mergeCell ref="AA17:AB17"/>
    <mergeCell ref="AC17:AD17"/>
    <mergeCell ref="AE17:AF17"/>
    <mergeCell ref="AG17:AH17"/>
    <mergeCell ref="AI17:AJ17"/>
    <mergeCell ref="W19:X19"/>
    <mergeCell ref="Y19:Z19"/>
    <mergeCell ref="AG18:AH18"/>
    <mergeCell ref="AI18:AJ18"/>
    <mergeCell ref="U18:V18"/>
    <mergeCell ref="W18:X18"/>
    <mergeCell ref="Y18:Z18"/>
    <mergeCell ref="AA18:AB18"/>
    <mergeCell ref="AC18:AD18"/>
    <mergeCell ref="AE18:AF18"/>
    <mergeCell ref="Q18:R18"/>
    <mergeCell ref="S18:T18"/>
    <mergeCell ref="AA23:AJ23"/>
    <mergeCell ref="AK26:AL26"/>
    <mergeCell ref="AM26:AN26"/>
    <mergeCell ref="AO26:AP26"/>
    <mergeCell ref="AQ26:AR26"/>
    <mergeCell ref="AS26:AT26"/>
    <mergeCell ref="AK24:AL24"/>
    <mergeCell ref="AM24:AN24"/>
    <mergeCell ref="AO24:AP24"/>
    <mergeCell ref="AQ24:AR24"/>
    <mergeCell ref="AS24:AT24"/>
    <mergeCell ref="AK25:AL25"/>
    <mergeCell ref="AM25:AN25"/>
    <mergeCell ref="AO25:AP25"/>
    <mergeCell ref="AQ25:AR25"/>
    <mergeCell ref="AS25:AT25"/>
    <mergeCell ref="Q30:R30"/>
    <mergeCell ref="S30:T30"/>
    <mergeCell ref="U30:V30"/>
    <mergeCell ref="Q28:R28"/>
    <mergeCell ref="S28:T28"/>
    <mergeCell ref="O29:P29"/>
    <mergeCell ref="AG28:AH28"/>
    <mergeCell ref="AI28:AJ28"/>
    <mergeCell ref="U28:V28"/>
    <mergeCell ref="W28:X28"/>
    <mergeCell ref="Y28:Z28"/>
    <mergeCell ref="AA28:AB28"/>
    <mergeCell ref="AC28:AD28"/>
    <mergeCell ref="AE28:AF28"/>
    <mergeCell ref="Q29:R29"/>
    <mergeCell ref="S29:T29"/>
    <mergeCell ref="U29:V29"/>
    <mergeCell ref="W29:X29"/>
    <mergeCell ref="Y29:Z29"/>
    <mergeCell ref="O28:P28"/>
    <mergeCell ref="A11:B11"/>
    <mergeCell ref="A14:B14"/>
    <mergeCell ref="A19:B19"/>
    <mergeCell ref="A22:B22"/>
    <mergeCell ref="A24:B24"/>
    <mergeCell ref="A26:B26"/>
    <mergeCell ref="C29:F29"/>
    <mergeCell ref="G29:H29"/>
    <mergeCell ref="I29:J29"/>
    <mergeCell ref="A12:B12"/>
    <mergeCell ref="A13:B13"/>
    <mergeCell ref="A15:B15"/>
    <mergeCell ref="A18:B18"/>
    <mergeCell ref="C18:F18"/>
    <mergeCell ref="G18:H18"/>
    <mergeCell ref="A16:B16"/>
    <mergeCell ref="G13:P13"/>
    <mergeCell ref="A28:B28"/>
    <mergeCell ref="C28:F28"/>
    <mergeCell ref="G28:H28"/>
    <mergeCell ref="I28:J28"/>
    <mergeCell ref="K28:L28"/>
    <mergeCell ref="M28:N28"/>
    <mergeCell ref="A17:B17"/>
    <mergeCell ref="G30:H30"/>
    <mergeCell ref="I30:J30"/>
    <mergeCell ref="K30:L30"/>
    <mergeCell ref="M30:N30"/>
    <mergeCell ref="E6:F6"/>
    <mergeCell ref="E8:N8"/>
    <mergeCell ref="G10:H10"/>
    <mergeCell ref="M10:N10"/>
    <mergeCell ref="D10:F10"/>
    <mergeCell ref="G6:H6"/>
    <mergeCell ref="M6:N6"/>
    <mergeCell ref="K29:L29"/>
    <mergeCell ref="M29:N29"/>
    <mergeCell ref="C17:F17"/>
    <mergeCell ref="G17:H17"/>
    <mergeCell ref="I17:J17"/>
    <mergeCell ref="K17:L17"/>
    <mergeCell ref="M17:N17"/>
    <mergeCell ref="G12:P12"/>
    <mergeCell ref="O30:P30"/>
    <mergeCell ref="G26:H26"/>
    <mergeCell ref="C12:F14"/>
    <mergeCell ref="O17:P17"/>
    <mergeCell ref="A29:B29"/>
    <mergeCell ref="A31:B31"/>
    <mergeCell ref="AA13:AJ13"/>
    <mergeCell ref="AG27:AH27"/>
    <mergeCell ref="AI27:AJ27"/>
    <mergeCell ref="C20:F20"/>
    <mergeCell ref="G20:H20"/>
    <mergeCell ref="I20:J20"/>
    <mergeCell ref="K20:L20"/>
    <mergeCell ref="M20:N20"/>
    <mergeCell ref="O20:P20"/>
    <mergeCell ref="AA27:AB27"/>
    <mergeCell ref="AC27:AD27"/>
    <mergeCell ref="AE27:AF27"/>
    <mergeCell ref="I18:J18"/>
    <mergeCell ref="K18:L18"/>
    <mergeCell ref="M18:N18"/>
    <mergeCell ref="O18:P18"/>
    <mergeCell ref="W27:X27"/>
    <mergeCell ref="Y27:Z27"/>
    <mergeCell ref="W30:X30"/>
    <mergeCell ref="Y30:Z30"/>
    <mergeCell ref="A30:B30"/>
    <mergeCell ref="C30:F30"/>
  </mergeCells>
  <pageMargins left="3.937007874015748E-2" right="0.43307086614173229" top="3.937007874015748E-2" bottom="3.937007874015748E-2" header="0" footer="0"/>
  <pageSetup paperSize="9" scale="9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CCEF1D"/>
  </sheetPr>
  <dimension ref="A1:BB75"/>
  <sheetViews>
    <sheetView tabSelected="1" topLeftCell="A37" workbookViewId="0">
      <selection activeCell="AI64" sqref="AI64:AJ64"/>
    </sheetView>
  </sheetViews>
  <sheetFormatPr defaultRowHeight="14.25"/>
  <cols>
    <col min="1" max="1" width="6.25" customWidth="1"/>
    <col min="2" max="2" width="6.125" customWidth="1"/>
    <col min="3" max="3" width="5.125" customWidth="1"/>
    <col min="4" max="5" width="4.125" customWidth="1"/>
    <col min="6" max="6" width="4.875" customWidth="1"/>
    <col min="7" max="8" width="4.625" customWidth="1"/>
    <col min="9" max="12" width="4.625" hidden="1" customWidth="1"/>
    <col min="13" max="18" width="4.625" customWidth="1"/>
    <col min="19" max="22" width="4.625" hidden="1" customWidth="1"/>
    <col min="23" max="24" width="4.625" customWidth="1"/>
    <col min="25" max="26" width="4.75" customWidth="1"/>
    <col min="27" max="27" width="4.625" customWidth="1"/>
    <col min="28" max="28" width="5.25" customWidth="1"/>
    <col min="29" max="32" width="4.625" hidden="1" customWidth="1"/>
    <col min="33" max="34" width="4.625" customWidth="1"/>
    <col min="35" max="36" width="5.5" customWidth="1"/>
    <col min="37" max="37" width="4.625" customWidth="1"/>
    <col min="38" max="38" width="5.25" customWidth="1"/>
    <col min="39" max="42" width="4.625" hidden="1" customWidth="1"/>
    <col min="43" max="46" width="4.625" customWidth="1"/>
    <col min="47" max="50" width="7.375" hidden="1" customWidth="1"/>
    <col min="51" max="51" width="0" hidden="1" customWidth="1"/>
  </cols>
  <sheetData>
    <row r="1" spans="1:50" ht="5.25" customHeight="1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I1" s="163"/>
      <c r="AJ1" s="163"/>
      <c r="AK1" s="163"/>
      <c r="AL1" s="163"/>
      <c r="AM1" s="163"/>
      <c r="AS1" s="163"/>
      <c r="AT1" s="163"/>
    </row>
    <row r="2" spans="1:50" ht="33" customHeight="1">
      <c r="A2" s="163"/>
      <c r="B2" s="163"/>
      <c r="C2" s="173"/>
      <c r="D2" s="174"/>
      <c r="E2" s="171"/>
      <c r="F2" s="174"/>
      <c r="G2" s="174"/>
      <c r="H2" s="174"/>
      <c r="I2" s="174"/>
      <c r="J2" s="174"/>
      <c r="K2" s="174"/>
      <c r="L2" s="174"/>
      <c r="M2" s="171"/>
      <c r="N2" s="174"/>
      <c r="O2" s="174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5"/>
      <c r="AK2" s="171"/>
      <c r="AL2" s="171"/>
      <c r="AM2" s="171"/>
      <c r="AN2" s="171"/>
      <c r="AO2" s="171"/>
      <c r="AP2" s="171"/>
      <c r="AQ2" s="171"/>
      <c r="AR2" s="171"/>
      <c r="AS2" s="171"/>
      <c r="AT2" s="175"/>
    </row>
    <row r="3" spans="1:50" ht="6.75" customHeight="1">
      <c r="A3" s="163"/>
      <c r="B3" s="163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</row>
    <row r="4" spans="1:50" ht="14.25" customHeight="1">
      <c r="A4" s="163"/>
      <c r="B4" s="163"/>
      <c r="C4" s="166"/>
      <c r="D4" s="166"/>
      <c r="E4" s="166"/>
      <c r="F4" s="166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</row>
    <row r="5" spans="1:50" ht="22.5" customHeight="1">
      <c r="A5" s="311" t="str">
        <f>'Groupกลุ่ม 5 (3แผ่น)'!$A$4</f>
        <v>A1-2017 : 1.03.2017</v>
      </c>
      <c r="B5" s="163"/>
      <c r="C5" s="166"/>
      <c r="D5" s="166"/>
      <c r="E5" s="166"/>
      <c r="F5" s="166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</row>
    <row r="6" spans="1:50" ht="22.5" customHeight="1">
      <c r="A6" s="163"/>
      <c r="B6" s="163"/>
      <c r="C6" s="166"/>
      <c r="D6" s="166"/>
      <c r="E6" s="957"/>
      <c r="F6" s="957"/>
      <c r="G6" s="957"/>
      <c r="H6" s="898"/>
      <c r="I6" s="898"/>
      <c r="J6" s="898"/>
      <c r="K6" s="898"/>
      <c r="L6" s="898"/>
      <c r="M6" s="898"/>
      <c r="N6" s="89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</row>
    <row r="7" spans="1:50" ht="22.5" customHeight="1">
      <c r="A7" s="163"/>
      <c r="B7" s="163"/>
      <c r="C7" s="167"/>
      <c r="D7" s="167"/>
      <c r="E7" s="167"/>
      <c r="F7" s="167"/>
      <c r="G7" s="169"/>
      <c r="H7" s="169"/>
      <c r="I7" s="169"/>
      <c r="J7" s="169"/>
      <c r="K7" s="169"/>
      <c r="L7" s="169"/>
      <c r="M7" s="170"/>
      <c r="N7" s="170"/>
      <c r="O7" s="170"/>
      <c r="P7" s="170"/>
      <c r="Q7" s="169"/>
      <c r="R7" s="169"/>
      <c r="S7" s="169"/>
      <c r="T7" s="169"/>
      <c r="U7" s="169"/>
      <c r="V7" s="169"/>
      <c r="W7" s="170"/>
      <c r="X7" s="170"/>
      <c r="Y7" s="170"/>
      <c r="Z7" s="170"/>
      <c r="AA7" s="169"/>
      <c r="AB7" s="169"/>
      <c r="AC7" s="169"/>
      <c r="AD7" s="169"/>
      <c r="AE7" s="169"/>
      <c r="AF7" s="169"/>
      <c r="AG7" s="170"/>
      <c r="AH7" s="170"/>
      <c r="AI7" s="170"/>
      <c r="AJ7" s="170"/>
      <c r="AK7" s="169"/>
      <c r="AL7" s="169"/>
      <c r="AM7" s="169"/>
      <c r="AN7" s="169"/>
      <c r="AO7" s="169"/>
      <c r="AP7" s="169"/>
      <c r="AQ7" s="170"/>
      <c r="AR7" s="170"/>
      <c r="AS7" s="170"/>
      <c r="AT7" s="170"/>
    </row>
    <row r="8" spans="1:50">
      <c r="A8" s="908" t="s">
        <v>228</v>
      </c>
      <c r="B8" s="908"/>
      <c r="C8" s="167"/>
      <c r="D8" s="167"/>
      <c r="E8" s="183"/>
      <c r="F8" s="898"/>
      <c r="G8" s="898"/>
      <c r="H8" s="898"/>
      <c r="I8" s="183"/>
      <c r="J8" s="183"/>
      <c r="K8" s="183"/>
      <c r="L8" s="183"/>
      <c r="M8" s="183"/>
      <c r="N8" s="898"/>
      <c r="O8" s="898"/>
      <c r="P8" s="170"/>
      <c r="Q8" s="169"/>
      <c r="R8" s="169"/>
      <c r="S8" s="169"/>
      <c r="T8" s="169"/>
      <c r="U8" s="169"/>
      <c r="V8" s="169"/>
      <c r="W8" s="170"/>
      <c r="X8" s="170"/>
      <c r="Y8" s="170"/>
      <c r="Z8" s="170"/>
      <c r="AA8" s="169"/>
      <c r="AB8" s="169"/>
      <c r="AC8" s="169"/>
      <c r="AD8" s="169"/>
      <c r="AE8" s="169"/>
      <c r="AF8" s="169"/>
      <c r="AG8" s="170"/>
      <c r="AH8" s="170"/>
      <c r="AI8" s="170"/>
      <c r="AJ8" s="170"/>
      <c r="AK8" s="169"/>
      <c r="AL8" s="169"/>
      <c r="AM8" s="169"/>
      <c r="AN8" s="169"/>
      <c r="AO8" s="169"/>
      <c r="AP8" s="169"/>
      <c r="AQ8" s="170"/>
      <c r="AR8" s="170"/>
      <c r="AS8" s="170"/>
      <c r="AT8" s="170"/>
    </row>
    <row r="9" spans="1:50" ht="15.75" customHeight="1">
      <c r="A9" s="939" t="s">
        <v>227</v>
      </c>
      <c r="B9" s="939"/>
      <c r="C9" s="167"/>
      <c r="D9" s="167"/>
      <c r="E9" s="167"/>
      <c r="F9" s="167"/>
      <c r="G9" s="169"/>
      <c r="H9" s="169"/>
      <c r="I9" s="169"/>
      <c r="J9" s="169"/>
      <c r="K9" s="169"/>
      <c r="L9" s="169"/>
      <c r="M9" s="170"/>
      <c r="N9" s="170"/>
      <c r="O9" s="170"/>
      <c r="P9" s="170"/>
      <c r="Q9" s="169"/>
      <c r="R9" s="169"/>
      <c r="S9" s="169"/>
      <c r="T9" s="169"/>
      <c r="U9" s="169"/>
      <c r="V9" s="169"/>
      <c r="W9" s="170"/>
      <c r="X9" s="170"/>
      <c r="Y9" s="170"/>
      <c r="Z9" s="170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</row>
    <row r="10" spans="1:50" ht="17.25" customHeight="1" thickBot="1">
      <c r="A10" s="940"/>
      <c r="B10" s="940"/>
      <c r="C10" s="167"/>
      <c r="D10" s="182"/>
      <c r="E10" s="956"/>
      <c r="F10" s="956"/>
      <c r="G10" s="898"/>
      <c r="H10" s="898"/>
      <c r="I10" s="167"/>
      <c r="J10" s="167"/>
      <c r="K10" s="167"/>
      <c r="L10" s="167"/>
      <c r="M10" s="898"/>
      <c r="N10" s="898"/>
      <c r="O10" s="170"/>
      <c r="P10" s="170"/>
      <c r="Q10" s="169"/>
      <c r="R10" s="169"/>
      <c r="S10" s="169"/>
      <c r="T10" s="169"/>
      <c r="U10" s="169"/>
      <c r="V10" s="169"/>
      <c r="W10" s="170"/>
      <c r="X10" s="170"/>
      <c r="Y10" s="170"/>
      <c r="Z10" s="170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</row>
    <row r="11" spans="1:50" ht="15" customHeight="1" thickBot="1">
      <c r="A11" s="861"/>
      <c r="B11" s="951"/>
      <c r="C11" s="872" t="s">
        <v>475</v>
      </c>
      <c r="D11" s="872"/>
      <c r="E11" s="872"/>
      <c r="F11" s="872"/>
      <c r="G11" s="873" t="s">
        <v>2</v>
      </c>
      <c r="H11" s="873"/>
      <c r="I11" s="873"/>
      <c r="J11" s="873"/>
      <c r="K11" s="873"/>
      <c r="L11" s="873"/>
      <c r="M11" s="873"/>
      <c r="N11" s="873"/>
      <c r="O11" s="873"/>
      <c r="P11" s="873"/>
      <c r="Q11" s="936" t="s">
        <v>3</v>
      </c>
      <c r="R11" s="937"/>
      <c r="S11" s="937"/>
      <c r="T11" s="937"/>
      <c r="U11" s="937"/>
      <c r="V11" s="937"/>
      <c r="W11" s="937"/>
      <c r="X11" s="937"/>
      <c r="Y11" s="937"/>
      <c r="Z11" s="937"/>
      <c r="AA11" s="937"/>
      <c r="AB11" s="937"/>
      <c r="AC11" s="937"/>
      <c r="AD11" s="937"/>
      <c r="AE11" s="937"/>
      <c r="AF11" s="937"/>
      <c r="AG11" s="937"/>
      <c r="AH11" s="937"/>
      <c r="AI11" s="937"/>
      <c r="AJ11" s="938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</row>
    <row r="12" spans="1:50" ht="15" thickBot="1">
      <c r="A12" s="859"/>
      <c r="B12" s="860"/>
      <c r="C12" s="872"/>
      <c r="D12" s="872"/>
      <c r="E12" s="872"/>
      <c r="F12" s="872"/>
      <c r="G12" s="874" t="s">
        <v>289</v>
      </c>
      <c r="H12" s="874"/>
      <c r="I12" s="874"/>
      <c r="J12" s="874"/>
      <c r="K12" s="874"/>
      <c r="L12" s="874"/>
      <c r="M12" s="874"/>
      <c r="N12" s="874"/>
      <c r="O12" s="874"/>
      <c r="P12" s="874"/>
      <c r="Q12" s="874" t="s">
        <v>289</v>
      </c>
      <c r="R12" s="874"/>
      <c r="S12" s="874"/>
      <c r="T12" s="874"/>
      <c r="U12" s="874"/>
      <c r="V12" s="874"/>
      <c r="W12" s="874"/>
      <c r="X12" s="874"/>
      <c r="Y12" s="874"/>
      <c r="Z12" s="874"/>
      <c r="AA12" s="874" t="s">
        <v>280</v>
      </c>
      <c r="AB12" s="874"/>
      <c r="AC12" s="874"/>
      <c r="AD12" s="874"/>
      <c r="AE12" s="874"/>
      <c r="AF12" s="874"/>
      <c r="AG12" s="874"/>
      <c r="AH12" s="874"/>
      <c r="AI12" s="874"/>
      <c r="AJ12" s="874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</row>
    <row r="13" spans="1:50" ht="15" thickBot="1">
      <c r="A13" s="907" t="s">
        <v>199</v>
      </c>
      <c r="B13" s="935"/>
      <c r="C13" s="872"/>
      <c r="D13" s="872"/>
      <c r="E13" s="872"/>
      <c r="F13" s="872"/>
      <c r="G13" s="875" t="s">
        <v>0</v>
      </c>
      <c r="H13" s="875"/>
      <c r="I13" s="875" t="s">
        <v>34</v>
      </c>
      <c r="J13" s="875"/>
      <c r="K13" s="875" t="s">
        <v>35</v>
      </c>
      <c r="L13" s="875"/>
      <c r="M13" s="875" t="s">
        <v>28</v>
      </c>
      <c r="N13" s="875"/>
      <c r="O13" s="875" t="s">
        <v>238</v>
      </c>
      <c r="P13" s="875"/>
      <c r="Q13" s="875" t="s">
        <v>0</v>
      </c>
      <c r="R13" s="875"/>
      <c r="S13" s="875" t="s">
        <v>34</v>
      </c>
      <c r="T13" s="875"/>
      <c r="U13" s="875" t="s">
        <v>35</v>
      </c>
      <c r="V13" s="875"/>
      <c r="W13" s="875" t="s">
        <v>28</v>
      </c>
      <c r="X13" s="875"/>
      <c r="Y13" s="875" t="s">
        <v>238</v>
      </c>
      <c r="Z13" s="875"/>
      <c r="AA13" s="875" t="s">
        <v>0</v>
      </c>
      <c r="AB13" s="875"/>
      <c r="AC13" s="875" t="s">
        <v>34</v>
      </c>
      <c r="AD13" s="875"/>
      <c r="AE13" s="875" t="s">
        <v>35</v>
      </c>
      <c r="AF13" s="875"/>
      <c r="AG13" s="875" t="s">
        <v>28</v>
      </c>
      <c r="AH13" s="875"/>
      <c r="AI13" s="875" t="s">
        <v>238</v>
      </c>
      <c r="AJ13" s="875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</row>
    <row r="14" spans="1:50" ht="15" customHeight="1" thickBot="1">
      <c r="A14" s="907"/>
      <c r="B14" s="935"/>
      <c r="C14" s="929" t="s">
        <v>318</v>
      </c>
      <c r="D14" s="929"/>
      <c r="E14" s="929"/>
      <c r="F14" s="929"/>
      <c r="G14" s="836">
        <v>19081</v>
      </c>
      <c r="H14" s="836"/>
      <c r="I14" s="836">
        <f>ROUNDUP((G14*0.4%)+0,0)</f>
        <v>77</v>
      </c>
      <c r="J14" s="836"/>
      <c r="K14" s="836">
        <f>(G14+I14)*7%</f>
        <v>1341.0600000000002</v>
      </c>
      <c r="L14" s="836"/>
      <c r="M14" s="866">
        <f>SUM(G14:L14)</f>
        <v>20499.060000000001</v>
      </c>
      <c r="N14" s="866"/>
      <c r="O14" s="869">
        <v>20500</v>
      </c>
      <c r="P14" s="869"/>
      <c r="Q14" s="836">
        <v>15358</v>
      </c>
      <c r="R14" s="836"/>
      <c r="S14" s="836">
        <f>ROUNDUP((Q14*0.4%)+0,0)</f>
        <v>62</v>
      </c>
      <c r="T14" s="836"/>
      <c r="U14" s="836">
        <f>(Q14+S14)*7%</f>
        <v>1079.4000000000001</v>
      </c>
      <c r="V14" s="836"/>
      <c r="W14" s="866">
        <f>SUM(Q14:V14)</f>
        <v>16499.400000000001</v>
      </c>
      <c r="X14" s="866"/>
      <c r="Y14" s="886">
        <v>16500</v>
      </c>
      <c r="Z14" s="886"/>
      <c r="AA14" s="836">
        <v>13962</v>
      </c>
      <c r="AB14" s="836"/>
      <c r="AC14" s="836">
        <f>ROUNDUP((AA14*0.4%)+0,0)</f>
        <v>56</v>
      </c>
      <c r="AD14" s="836"/>
      <c r="AE14" s="836">
        <f>(AA14+AC14)*7%</f>
        <v>981.2600000000001</v>
      </c>
      <c r="AF14" s="836"/>
      <c r="AG14" s="866">
        <f>SUM(AA14:AF14)</f>
        <v>14999.26</v>
      </c>
      <c r="AH14" s="866"/>
      <c r="AI14" s="886">
        <v>15000</v>
      </c>
      <c r="AJ14" s="886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500">
        <f>O14-M14</f>
        <v>0.93999999999869033</v>
      </c>
      <c r="AV14" s="500">
        <f>Y14-W14</f>
        <v>0.59999999999854481</v>
      </c>
      <c r="AW14" s="500">
        <f>AI14-AG14</f>
        <v>0.73999999999978172</v>
      </c>
      <c r="AX14" s="500">
        <f>AS14-AQ14</f>
        <v>0</v>
      </c>
    </row>
    <row r="15" spans="1:50" ht="15" customHeight="1" thickBot="1">
      <c r="A15" s="894"/>
      <c r="B15" s="895"/>
      <c r="C15" s="929" t="s">
        <v>387</v>
      </c>
      <c r="D15" s="929"/>
      <c r="E15" s="929"/>
      <c r="F15" s="929"/>
      <c r="G15" s="836">
        <v>19081</v>
      </c>
      <c r="H15" s="836"/>
      <c r="I15" s="836">
        <f t="shared" ref="I15" si="0">ROUNDUP((G15*0.4%)+0,0)</f>
        <v>77</v>
      </c>
      <c r="J15" s="836"/>
      <c r="K15" s="836">
        <f t="shared" ref="K15" si="1">(G15+I15)*7%</f>
        <v>1341.0600000000002</v>
      </c>
      <c r="L15" s="836"/>
      <c r="M15" s="866">
        <f t="shared" ref="M15" si="2">SUM(G15:L15)</f>
        <v>20499.060000000001</v>
      </c>
      <c r="N15" s="866"/>
      <c r="O15" s="869">
        <v>20500</v>
      </c>
      <c r="P15" s="869"/>
      <c r="Q15" s="836">
        <v>15358</v>
      </c>
      <c r="R15" s="836"/>
      <c r="S15" s="836">
        <f t="shared" ref="S15" si="3">ROUNDUP((Q15*0.4%)+0,0)</f>
        <v>62</v>
      </c>
      <c r="T15" s="836"/>
      <c r="U15" s="836">
        <f t="shared" ref="U15" si="4">(Q15+S15)*7%</f>
        <v>1079.4000000000001</v>
      </c>
      <c r="V15" s="836"/>
      <c r="W15" s="866">
        <f t="shared" ref="W15" si="5">SUM(Q15:V15)</f>
        <v>16499.400000000001</v>
      </c>
      <c r="X15" s="866"/>
      <c r="Y15" s="886">
        <v>16500</v>
      </c>
      <c r="Z15" s="886"/>
      <c r="AA15" s="836">
        <v>14893</v>
      </c>
      <c r="AB15" s="836"/>
      <c r="AC15" s="836">
        <f t="shared" ref="AC15" si="6">ROUNDUP((AA15*0.4%)+0,0)</f>
        <v>60</v>
      </c>
      <c r="AD15" s="836"/>
      <c r="AE15" s="836">
        <f t="shared" ref="AE15" si="7">(AA15+AC15)*7%</f>
        <v>1046.71</v>
      </c>
      <c r="AF15" s="836"/>
      <c r="AG15" s="866">
        <f t="shared" ref="AG15" si="8">SUM(AA15:AF15)</f>
        <v>15999.71</v>
      </c>
      <c r="AH15" s="866"/>
      <c r="AI15" s="886">
        <v>16000</v>
      </c>
      <c r="AJ15" s="886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500">
        <f t="shared" ref="AU15:AU19" si="9">O15-M15</f>
        <v>0.93999999999869033</v>
      </c>
      <c r="AV15" s="500">
        <f t="shared" ref="AV15:AV19" si="10">Y15-W15</f>
        <v>0.59999999999854481</v>
      </c>
      <c r="AW15" s="500">
        <f t="shared" ref="AW15" si="11">AI15-AG15</f>
        <v>0.29000000000087311</v>
      </c>
      <c r="AX15" s="500">
        <f>AS15-AQ15</f>
        <v>0</v>
      </c>
    </row>
    <row r="16" spans="1:50" ht="15" customHeight="1" thickBot="1">
      <c r="A16" s="907"/>
      <c r="B16" s="935"/>
      <c r="C16" s="929" t="s">
        <v>38</v>
      </c>
      <c r="D16" s="929"/>
      <c r="E16" s="929"/>
      <c r="F16" s="929"/>
      <c r="G16" s="836">
        <v>20012</v>
      </c>
      <c r="H16" s="836"/>
      <c r="I16" s="836">
        <f t="shared" ref="I16:I17" si="12">ROUNDUP((G16*0.4%)+0,0)</f>
        <v>81</v>
      </c>
      <c r="J16" s="836"/>
      <c r="K16" s="836">
        <f t="shared" ref="K16:K17" si="13">(G16+I16)*7%</f>
        <v>1406.5100000000002</v>
      </c>
      <c r="L16" s="836"/>
      <c r="M16" s="866">
        <f t="shared" ref="M16:M17" si="14">SUM(G16:L16)</f>
        <v>21499.510000000002</v>
      </c>
      <c r="N16" s="866"/>
      <c r="O16" s="869">
        <v>21500</v>
      </c>
      <c r="P16" s="869"/>
      <c r="Q16" s="836">
        <v>16289</v>
      </c>
      <c r="R16" s="836"/>
      <c r="S16" s="836">
        <f t="shared" ref="S16:S17" si="15">ROUNDUP((Q16*0.4%)+0,0)</f>
        <v>66</v>
      </c>
      <c r="T16" s="836"/>
      <c r="U16" s="836">
        <f t="shared" ref="U16:U17" si="16">(Q16+S16)*7%</f>
        <v>1144.8500000000001</v>
      </c>
      <c r="V16" s="836"/>
      <c r="W16" s="866">
        <f t="shared" ref="W16:W17" si="17">SUM(Q16:V16)</f>
        <v>17499.849999999999</v>
      </c>
      <c r="X16" s="866"/>
      <c r="Y16" s="886">
        <v>17500</v>
      </c>
      <c r="Z16" s="886"/>
      <c r="AA16" s="836">
        <v>15823</v>
      </c>
      <c r="AB16" s="836"/>
      <c r="AC16" s="836">
        <f t="shared" ref="AC16" si="18">ROUNDUP((AA16*0.4%)+0,0)</f>
        <v>64</v>
      </c>
      <c r="AD16" s="836"/>
      <c r="AE16" s="836">
        <f t="shared" ref="AE16" si="19">(AA16+AC16)*7%</f>
        <v>1112.0900000000001</v>
      </c>
      <c r="AF16" s="836"/>
      <c r="AG16" s="866">
        <f t="shared" ref="AG16" si="20">SUM(AA16:AF16)</f>
        <v>16999.09</v>
      </c>
      <c r="AH16" s="866"/>
      <c r="AI16" s="886">
        <v>17000</v>
      </c>
      <c r="AJ16" s="886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500">
        <f t="shared" si="9"/>
        <v>0.48999999999796273</v>
      </c>
      <c r="AV16" s="500">
        <f t="shared" si="10"/>
        <v>0.15000000000145519</v>
      </c>
      <c r="AW16" s="500">
        <f>AI16-AG16</f>
        <v>0.90999999999985448</v>
      </c>
      <c r="AX16" s="500"/>
    </row>
    <row r="17" spans="1:50" ht="15" customHeight="1" thickBot="1">
      <c r="A17" s="907" t="s">
        <v>414</v>
      </c>
      <c r="B17" s="935"/>
      <c r="C17" s="929" t="s">
        <v>39</v>
      </c>
      <c r="D17" s="929"/>
      <c r="E17" s="929"/>
      <c r="F17" s="929"/>
      <c r="G17" s="836">
        <v>20944</v>
      </c>
      <c r="H17" s="836"/>
      <c r="I17" s="836">
        <f t="shared" si="12"/>
        <v>84</v>
      </c>
      <c r="J17" s="836"/>
      <c r="K17" s="836">
        <f t="shared" si="13"/>
        <v>1471.96</v>
      </c>
      <c r="L17" s="836"/>
      <c r="M17" s="866">
        <f t="shared" si="14"/>
        <v>22499.96</v>
      </c>
      <c r="N17" s="866"/>
      <c r="O17" s="869">
        <v>22500</v>
      </c>
      <c r="P17" s="869"/>
      <c r="Q17" s="836">
        <v>17220</v>
      </c>
      <c r="R17" s="836"/>
      <c r="S17" s="836">
        <f t="shared" si="15"/>
        <v>69</v>
      </c>
      <c r="T17" s="836"/>
      <c r="U17" s="836">
        <f t="shared" si="16"/>
        <v>1210.23</v>
      </c>
      <c r="V17" s="836"/>
      <c r="W17" s="866">
        <f t="shared" si="17"/>
        <v>18499.23</v>
      </c>
      <c r="X17" s="866"/>
      <c r="Y17" s="886">
        <v>18500</v>
      </c>
      <c r="Z17" s="886"/>
      <c r="AA17" s="836">
        <v>15823</v>
      </c>
      <c r="AB17" s="836"/>
      <c r="AC17" s="836">
        <f>ROUNDUP((AA17*0.4%)+0,0)</f>
        <v>64</v>
      </c>
      <c r="AD17" s="836"/>
      <c r="AE17" s="836">
        <f>(AA17+AC17)*7%</f>
        <v>1112.0900000000001</v>
      </c>
      <c r="AF17" s="836"/>
      <c r="AG17" s="866">
        <f>SUM(AA17:AF17)</f>
        <v>16999.09</v>
      </c>
      <c r="AH17" s="866"/>
      <c r="AI17" s="886">
        <v>17000</v>
      </c>
      <c r="AJ17" s="886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500">
        <f t="shared" si="9"/>
        <v>4.0000000000873115E-2</v>
      </c>
      <c r="AV17" s="500">
        <f t="shared" si="10"/>
        <v>0.77000000000043656</v>
      </c>
      <c r="AW17" s="500">
        <f>AI17-AG17</f>
        <v>0.90999999999985448</v>
      </c>
      <c r="AX17" s="500"/>
    </row>
    <row r="18" spans="1:50" ht="15" customHeight="1" thickBot="1">
      <c r="A18" s="859"/>
      <c r="B18" s="860"/>
      <c r="C18" s="929" t="s">
        <v>336</v>
      </c>
      <c r="D18" s="929"/>
      <c r="E18" s="929"/>
      <c r="F18" s="929"/>
      <c r="G18" s="836">
        <v>21968</v>
      </c>
      <c r="H18" s="836"/>
      <c r="I18" s="836">
        <f>ROUNDUP((G18*0.4%)+0,0)</f>
        <v>88</v>
      </c>
      <c r="J18" s="836"/>
      <c r="K18" s="836">
        <f>(G18+I18)*7%</f>
        <v>1543.92</v>
      </c>
      <c r="L18" s="836"/>
      <c r="M18" s="866">
        <f>SUM(G18:L18)</f>
        <v>23599.919999999998</v>
      </c>
      <c r="N18" s="866"/>
      <c r="O18" s="869">
        <v>23600</v>
      </c>
      <c r="P18" s="869"/>
      <c r="Q18" s="836">
        <v>18244</v>
      </c>
      <c r="R18" s="836"/>
      <c r="S18" s="836">
        <f>ROUNDUP((Q18*0.4%)+0,0)</f>
        <v>73</v>
      </c>
      <c r="T18" s="836"/>
      <c r="U18" s="836">
        <f>(Q18+S18)*7%</f>
        <v>1282.19</v>
      </c>
      <c r="V18" s="836"/>
      <c r="W18" s="866">
        <f>SUM(Q18:V18)</f>
        <v>19599.189999999999</v>
      </c>
      <c r="X18" s="866"/>
      <c r="Y18" s="869">
        <v>19600</v>
      </c>
      <c r="Z18" s="869"/>
      <c r="AA18" s="836">
        <v>16754</v>
      </c>
      <c r="AB18" s="836"/>
      <c r="AC18" s="836">
        <f>ROUNDUP((AA18*0.4%)+0,0)</f>
        <v>68</v>
      </c>
      <c r="AD18" s="836"/>
      <c r="AE18" s="836">
        <f>(AA18+AC18)*7%</f>
        <v>1177.5400000000002</v>
      </c>
      <c r="AF18" s="836"/>
      <c r="AG18" s="866">
        <f>SUM(AA18:AF18)</f>
        <v>17999.54</v>
      </c>
      <c r="AH18" s="866"/>
      <c r="AI18" s="886">
        <v>18000</v>
      </c>
      <c r="AJ18" s="886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500">
        <f t="shared" si="9"/>
        <v>8.000000000174623E-2</v>
      </c>
      <c r="AV18" s="500">
        <f t="shared" si="10"/>
        <v>0.81000000000130967</v>
      </c>
      <c r="AW18" s="500"/>
    </row>
    <row r="19" spans="1:50" ht="15" customHeight="1" thickBot="1">
      <c r="A19" s="178"/>
      <c r="B19" s="179"/>
      <c r="C19" s="929" t="s">
        <v>337</v>
      </c>
      <c r="D19" s="929"/>
      <c r="E19" s="929"/>
      <c r="F19" s="929"/>
      <c r="G19" s="836">
        <v>23178</v>
      </c>
      <c r="H19" s="836"/>
      <c r="I19" s="836">
        <f t="shared" ref="I19" si="21">ROUNDUP((G19*0.4%)+0,0)</f>
        <v>93</v>
      </c>
      <c r="J19" s="836"/>
      <c r="K19" s="836">
        <f t="shared" ref="K19" si="22">(G19+I19)*7%</f>
        <v>1628.9700000000003</v>
      </c>
      <c r="L19" s="836"/>
      <c r="M19" s="866">
        <f t="shared" ref="M19" si="23">SUM(G19:L19)</f>
        <v>24899.97</v>
      </c>
      <c r="N19" s="866"/>
      <c r="O19" s="869">
        <v>24900</v>
      </c>
      <c r="P19" s="869"/>
      <c r="Q19" s="836">
        <v>19454</v>
      </c>
      <c r="R19" s="836"/>
      <c r="S19" s="836">
        <f t="shared" ref="S19" si="24">ROUNDUP((Q19*0.4%)+0,0)</f>
        <v>78</v>
      </c>
      <c r="T19" s="836"/>
      <c r="U19" s="836">
        <f t="shared" ref="U19" si="25">(Q19+S19)*7%</f>
        <v>1367.2400000000002</v>
      </c>
      <c r="V19" s="836"/>
      <c r="W19" s="866">
        <f t="shared" ref="W19" si="26">SUM(Q19:V19)</f>
        <v>20899.240000000002</v>
      </c>
      <c r="X19" s="866"/>
      <c r="Y19" s="886">
        <v>20900</v>
      </c>
      <c r="Z19" s="886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500">
        <f t="shared" si="9"/>
        <v>2.9999999998835847E-2</v>
      </c>
      <c r="AV19" s="500">
        <f t="shared" si="10"/>
        <v>0.75999999999839929</v>
      </c>
      <c r="AW19" s="500"/>
    </row>
    <row r="20" spans="1:50" ht="15" customHeight="1" thickBot="1">
      <c r="A20" s="907" t="s">
        <v>258</v>
      </c>
      <c r="B20" s="935"/>
      <c r="C20" s="929" t="s">
        <v>338</v>
      </c>
      <c r="D20" s="929"/>
      <c r="E20" s="929"/>
      <c r="F20" s="929"/>
      <c r="G20" s="836">
        <v>24388</v>
      </c>
      <c r="H20" s="836"/>
      <c r="I20" s="836">
        <f t="shared" ref="I20:I21" si="27">ROUNDUP((G20*0.4%)+0,0)</f>
        <v>98</v>
      </c>
      <c r="J20" s="836"/>
      <c r="K20" s="836">
        <f t="shared" ref="K20:K21" si="28">(G20+I20)*7%</f>
        <v>1714.0200000000002</v>
      </c>
      <c r="L20" s="836"/>
      <c r="M20" s="866">
        <f t="shared" ref="M20:M21" si="29">SUM(G20:L20)</f>
        <v>26200.02</v>
      </c>
      <c r="N20" s="866"/>
      <c r="O20" s="869">
        <v>26200</v>
      </c>
      <c r="P20" s="869"/>
      <c r="Q20" s="836">
        <v>20664</v>
      </c>
      <c r="R20" s="836"/>
      <c r="S20" s="836">
        <f t="shared" ref="S20:S21" si="30">ROUNDUP((Q20*0.4%)+0,0)</f>
        <v>83</v>
      </c>
      <c r="T20" s="836"/>
      <c r="U20" s="836">
        <f t="shared" ref="U20:U21" si="31">(Q20+S20)*7%</f>
        <v>1452.2900000000002</v>
      </c>
      <c r="V20" s="836"/>
      <c r="W20" s="866">
        <f t="shared" ref="W20:W21" si="32">SUM(Q20:V20)</f>
        <v>22199.29</v>
      </c>
      <c r="X20" s="866"/>
      <c r="Y20" s="886">
        <v>22200</v>
      </c>
      <c r="Z20" s="886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</row>
    <row r="21" spans="1:50" ht="15" customHeight="1" thickBot="1">
      <c r="A21" s="898" t="s">
        <v>250</v>
      </c>
      <c r="B21" s="898"/>
      <c r="C21" s="929" t="s">
        <v>339</v>
      </c>
      <c r="D21" s="929"/>
      <c r="E21" s="929"/>
      <c r="F21" s="929"/>
      <c r="G21" s="836">
        <v>25598</v>
      </c>
      <c r="H21" s="836"/>
      <c r="I21" s="836">
        <f t="shared" si="27"/>
        <v>103</v>
      </c>
      <c r="J21" s="836"/>
      <c r="K21" s="836">
        <f t="shared" si="28"/>
        <v>1799.0700000000002</v>
      </c>
      <c r="L21" s="836"/>
      <c r="M21" s="866">
        <f t="shared" si="29"/>
        <v>27500.07</v>
      </c>
      <c r="N21" s="866"/>
      <c r="O21" s="869">
        <v>27500</v>
      </c>
      <c r="P21" s="869"/>
      <c r="Q21" s="836">
        <v>21874</v>
      </c>
      <c r="R21" s="836"/>
      <c r="S21" s="836">
        <f t="shared" si="30"/>
        <v>88</v>
      </c>
      <c r="T21" s="836"/>
      <c r="U21" s="836">
        <f t="shared" si="31"/>
        <v>1537.3400000000001</v>
      </c>
      <c r="V21" s="836"/>
      <c r="W21" s="866">
        <f t="shared" si="32"/>
        <v>23499.34</v>
      </c>
      <c r="X21" s="866"/>
      <c r="Y21" s="886">
        <v>23500</v>
      </c>
      <c r="Z21" s="886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</row>
    <row r="22" spans="1:50" ht="15.75" customHeight="1" thickBot="1">
      <c r="A22" s="898"/>
      <c r="B22" s="898"/>
      <c r="C22" s="174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</row>
    <row r="23" spans="1:50" ht="17.25" customHeight="1" thickBot="1">
      <c r="A23" s="859"/>
      <c r="B23" s="860"/>
      <c r="C23" s="880" t="s">
        <v>267</v>
      </c>
      <c r="D23" s="880"/>
      <c r="E23" s="880"/>
      <c r="F23" s="880"/>
      <c r="G23" s="867" t="s">
        <v>2</v>
      </c>
      <c r="H23" s="867"/>
      <c r="I23" s="867"/>
      <c r="J23" s="867"/>
      <c r="K23" s="867"/>
      <c r="L23" s="867"/>
      <c r="M23" s="867"/>
      <c r="N23" s="867"/>
      <c r="O23" s="867"/>
      <c r="P23" s="867"/>
      <c r="Q23" s="881" t="s">
        <v>3</v>
      </c>
      <c r="R23" s="882"/>
      <c r="S23" s="882"/>
      <c r="T23" s="882"/>
      <c r="U23" s="882"/>
      <c r="V23" s="882"/>
      <c r="W23" s="882"/>
      <c r="X23" s="882"/>
      <c r="Y23" s="882"/>
      <c r="Z23" s="882"/>
      <c r="AA23" s="882"/>
      <c r="AB23" s="882"/>
      <c r="AC23" s="882"/>
      <c r="AD23" s="882"/>
      <c r="AE23" s="882"/>
      <c r="AF23" s="882"/>
      <c r="AG23" s="882"/>
      <c r="AH23" s="882"/>
      <c r="AI23" s="882"/>
      <c r="AJ23" s="882"/>
      <c r="AK23" s="882"/>
      <c r="AL23" s="882"/>
      <c r="AM23" s="882"/>
      <c r="AN23" s="882"/>
      <c r="AO23" s="882"/>
      <c r="AP23" s="882"/>
      <c r="AQ23" s="882"/>
      <c r="AR23" s="882"/>
      <c r="AS23" s="882"/>
      <c r="AT23" s="883"/>
    </row>
    <row r="24" spans="1:50" ht="17.25" customHeight="1" thickBot="1">
      <c r="A24" s="907" t="s">
        <v>518</v>
      </c>
      <c r="B24" s="935"/>
      <c r="C24" s="880"/>
      <c r="D24" s="880"/>
      <c r="E24" s="880"/>
      <c r="F24" s="880"/>
      <c r="G24" s="884" t="s">
        <v>289</v>
      </c>
      <c r="H24" s="884"/>
      <c r="I24" s="884"/>
      <c r="J24" s="884"/>
      <c r="K24" s="884"/>
      <c r="L24" s="884"/>
      <c r="M24" s="884"/>
      <c r="N24" s="884"/>
      <c r="O24" s="884"/>
      <c r="P24" s="884"/>
      <c r="Q24" s="884" t="s">
        <v>289</v>
      </c>
      <c r="R24" s="884"/>
      <c r="S24" s="884"/>
      <c r="T24" s="884"/>
      <c r="U24" s="884"/>
      <c r="V24" s="884"/>
      <c r="W24" s="884"/>
      <c r="X24" s="884"/>
      <c r="Y24" s="884"/>
      <c r="Z24" s="884"/>
      <c r="AA24" s="884" t="s">
        <v>280</v>
      </c>
      <c r="AB24" s="884"/>
      <c r="AC24" s="884"/>
      <c r="AD24" s="884"/>
      <c r="AE24" s="884"/>
      <c r="AF24" s="884"/>
      <c r="AG24" s="884"/>
      <c r="AH24" s="884"/>
      <c r="AI24" s="884"/>
      <c r="AJ24" s="884"/>
      <c r="AK24" s="884" t="s">
        <v>409</v>
      </c>
      <c r="AL24" s="884"/>
      <c r="AM24" s="884"/>
      <c r="AN24" s="884"/>
      <c r="AO24" s="884"/>
      <c r="AP24" s="884"/>
      <c r="AQ24" s="884"/>
      <c r="AR24" s="884"/>
      <c r="AS24" s="884"/>
      <c r="AT24" s="884"/>
    </row>
    <row r="25" spans="1:50" ht="16.5" customHeight="1" thickBot="1">
      <c r="A25" s="907"/>
      <c r="B25" s="935"/>
      <c r="C25" s="880"/>
      <c r="D25" s="880"/>
      <c r="E25" s="880"/>
      <c r="F25" s="880"/>
      <c r="G25" s="879" t="s">
        <v>0</v>
      </c>
      <c r="H25" s="879"/>
      <c r="I25" s="879" t="s">
        <v>34</v>
      </c>
      <c r="J25" s="879"/>
      <c r="K25" s="879" t="s">
        <v>35</v>
      </c>
      <c r="L25" s="879"/>
      <c r="M25" s="879" t="s">
        <v>28</v>
      </c>
      <c r="N25" s="879"/>
      <c r="O25" s="879" t="s">
        <v>238</v>
      </c>
      <c r="P25" s="879"/>
      <c r="Q25" s="879" t="s">
        <v>0</v>
      </c>
      <c r="R25" s="879"/>
      <c r="S25" s="879" t="s">
        <v>34</v>
      </c>
      <c r="T25" s="879"/>
      <c r="U25" s="879" t="s">
        <v>35</v>
      </c>
      <c r="V25" s="879"/>
      <c r="W25" s="879" t="s">
        <v>28</v>
      </c>
      <c r="X25" s="879"/>
      <c r="Y25" s="879" t="s">
        <v>238</v>
      </c>
      <c r="Z25" s="879"/>
      <c r="AA25" s="879" t="s">
        <v>0</v>
      </c>
      <c r="AB25" s="879"/>
      <c r="AC25" s="879" t="s">
        <v>34</v>
      </c>
      <c r="AD25" s="879"/>
      <c r="AE25" s="879" t="s">
        <v>35</v>
      </c>
      <c r="AF25" s="879"/>
      <c r="AG25" s="879" t="s">
        <v>28</v>
      </c>
      <c r="AH25" s="879"/>
      <c r="AI25" s="879" t="s">
        <v>238</v>
      </c>
      <c r="AJ25" s="879"/>
      <c r="AK25" s="879" t="s">
        <v>0</v>
      </c>
      <c r="AL25" s="879"/>
      <c r="AM25" s="879" t="s">
        <v>34</v>
      </c>
      <c r="AN25" s="879"/>
      <c r="AO25" s="879" t="s">
        <v>35</v>
      </c>
      <c r="AP25" s="879"/>
      <c r="AQ25" s="879" t="s">
        <v>28</v>
      </c>
      <c r="AR25" s="879"/>
      <c r="AS25" s="879" t="s">
        <v>238</v>
      </c>
      <c r="AT25" s="879"/>
    </row>
    <row r="26" spans="1:50" ht="17.25" customHeight="1" thickBot="1">
      <c r="A26" s="859"/>
      <c r="B26" s="860"/>
      <c r="C26" s="931" t="s">
        <v>318</v>
      </c>
      <c r="D26" s="931"/>
      <c r="E26" s="931"/>
      <c r="F26" s="931"/>
      <c r="G26" s="845">
        <v>18151</v>
      </c>
      <c r="H26" s="845"/>
      <c r="I26" s="845">
        <f>ROUNDUP((G26*0.4%)+0,0)</f>
        <v>73</v>
      </c>
      <c r="J26" s="845"/>
      <c r="K26" s="845">
        <f>(G26+I26)*7%</f>
        <v>1275.68</v>
      </c>
      <c r="L26" s="845"/>
      <c r="M26" s="846">
        <f>SUM(G26:L26)</f>
        <v>19499.68</v>
      </c>
      <c r="N26" s="846"/>
      <c r="O26" s="877">
        <v>19500</v>
      </c>
      <c r="P26" s="877"/>
      <c r="Q26" s="845">
        <v>14428</v>
      </c>
      <c r="R26" s="845"/>
      <c r="S26" s="845">
        <f>ROUNDUP((Q26*0.4%)+0,0)</f>
        <v>58</v>
      </c>
      <c r="T26" s="845"/>
      <c r="U26" s="845">
        <f>(Q26+S26)*7%</f>
        <v>1014.0200000000001</v>
      </c>
      <c r="V26" s="845"/>
      <c r="W26" s="846">
        <f>SUM(Q26:V26)</f>
        <v>15500.02</v>
      </c>
      <c r="X26" s="846"/>
      <c r="Y26" s="847">
        <v>15500</v>
      </c>
      <c r="Z26" s="847"/>
      <c r="AA26" s="845">
        <v>13031</v>
      </c>
      <c r="AB26" s="845"/>
      <c r="AC26" s="845">
        <f>ROUNDUP((AA26*0.4%)+0,0)</f>
        <v>53</v>
      </c>
      <c r="AD26" s="845"/>
      <c r="AE26" s="845">
        <f>(AA26+AC26)*7%</f>
        <v>915.88000000000011</v>
      </c>
      <c r="AF26" s="845"/>
      <c r="AG26" s="846">
        <f>SUM(AA26:AF26)</f>
        <v>13999.880000000001</v>
      </c>
      <c r="AH26" s="846"/>
      <c r="AI26" s="847">
        <v>14000</v>
      </c>
      <c r="AJ26" s="847"/>
      <c r="AK26" s="845">
        <v>13031</v>
      </c>
      <c r="AL26" s="845"/>
      <c r="AM26" s="845">
        <f>ROUNDUP((AK26*0.4%)+0,0)</f>
        <v>53</v>
      </c>
      <c r="AN26" s="845"/>
      <c r="AO26" s="845">
        <f>(AK26+AM26)*7%</f>
        <v>915.88000000000011</v>
      </c>
      <c r="AP26" s="845"/>
      <c r="AQ26" s="846">
        <f>SUM(AK26:AP26)</f>
        <v>13999.880000000001</v>
      </c>
      <c r="AR26" s="846"/>
      <c r="AS26" s="847">
        <v>14000</v>
      </c>
      <c r="AT26" s="847"/>
      <c r="AU26" s="500">
        <f>O26-M26</f>
        <v>0.31999999999970896</v>
      </c>
      <c r="AV26" s="500">
        <f>Y26-W26</f>
        <v>-2.0000000000436557E-2</v>
      </c>
      <c r="AW26" s="500">
        <f>AI26-AG26</f>
        <v>0.11999999999898137</v>
      </c>
      <c r="AX26" s="500">
        <f>AS26-AQ26</f>
        <v>0.11999999999898137</v>
      </c>
    </row>
    <row r="27" spans="1:50" ht="17.25" customHeight="1" thickBot="1">
      <c r="A27" s="947" t="s">
        <v>413</v>
      </c>
      <c r="B27" s="948"/>
      <c r="C27" s="931" t="s">
        <v>387</v>
      </c>
      <c r="D27" s="931"/>
      <c r="E27" s="931"/>
      <c r="F27" s="931"/>
      <c r="G27" s="845">
        <v>18151</v>
      </c>
      <c r="H27" s="845"/>
      <c r="I27" s="845">
        <f t="shared" ref="I27" si="33">ROUNDUP((G27*0.4%)+0,0)</f>
        <v>73</v>
      </c>
      <c r="J27" s="845"/>
      <c r="K27" s="845">
        <f t="shared" ref="K27" si="34">(G27+I27)*7%</f>
        <v>1275.68</v>
      </c>
      <c r="L27" s="845"/>
      <c r="M27" s="846">
        <f t="shared" ref="M27" si="35">SUM(G27:L27)</f>
        <v>19499.68</v>
      </c>
      <c r="N27" s="846"/>
      <c r="O27" s="877">
        <v>19500</v>
      </c>
      <c r="P27" s="877"/>
      <c r="Q27" s="845">
        <v>14428</v>
      </c>
      <c r="R27" s="845"/>
      <c r="S27" s="845">
        <f t="shared" ref="S27" si="36">ROUNDUP((Q27*0.4%)+0,0)</f>
        <v>58</v>
      </c>
      <c r="T27" s="845"/>
      <c r="U27" s="845">
        <f t="shared" ref="U27" si="37">(Q27+S27)*7%</f>
        <v>1014.0200000000001</v>
      </c>
      <c r="V27" s="845"/>
      <c r="W27" s="846">
        <f t="shared" ref="W27" si="38">SUM(Q27:V27)</f>
        <v>15500.02</v>
      </c>
      <c r="X27" s="846"/>
      <c r="Y27" s="847">
        <v>15500</v>
      </c>
      <c r="Z27" s="847"/>
      <c r="AA27" s="845">
        <v>13962</v>
      </c>
      <c r="AB27" s="845"/>
      <c r="AC27" s="845">
        <f t="shared" ref="AC27" si="39">ROUNDUP((AA27*0.4%)+0,0)</f>
        <v>56</v>
      </c>
      <c r="AD27" s="845"/>
      <c r="AE27" s="845">
        <f t="shared" ref="AE27" si="40">(AA27+AC27)*7%</f>
        <v>981.2600000000001</v>
      </c>
      <c r="AF27" s="845"/>
      <c r="AG27" s="846">
        <f t="shared" ref="AG27" si="41">SUM(AA27:AF27)</f>
        <v>14999.26</v>
      </c>
      <c r="AH27" s="846"/>
      <c r="AI27" s="847">
        <v>15000</v>
      </c>
      <c r="AJ27" s="847"/>
      <c r="AK27" s="845">
        <v>13962</v>
      </c>
      <c r="AL27" s="845"/>
      <c r="AM27" s="845">
        <f t="shared" ref="AM27" si="42">ROUNDUP((AK27*0.4%)+0,0)</f>
        <v>56</v>
      </c>
      <c r="AN27" s="845"/>
      <c r="AO27" s="845">
        <f t="shared" ref="AO27" si="43">(AK27+AM27)*7%</f>
        <v>981.2600000000001</v>
      </c>
      <c r="AP27" s="845"/>
      <c r="AQ27" s="846">
        <f t="shared" ref="AQ27" si="44">SUM(AK27:AP27)</f>
        <v>14999.26</v>
      </c>
      <c r="AR27" s="846"/>
      <c r="AS27" s="847">
        <v>15000</v>
      </c>
      <c r="AT27" s="847"/>
      <c r="AU27" s="500">
        <f t="shared" ref="AU27:AU31" si="45">O27-M27</f>
        <v>0.31999999999970896</v>
      </c>
      <c r="AV27" s="500">
        <f t="shared" ref="AV27:AV31" si="46">Y27-W27</f>
        <v>-2.0000000000436557E-2</v>
      </c>
      <c r="AW27" s="500">
        <f t="shared" ref="AW27" si="47">AI27-AG27</f>
        <v>0.73999999999978172</v>
      </c>
      <c r="AX27" s="500">
        <f>AS27-AQ27</f>
        <v>0.73999999999978172</v>
      </c>
    </row>
    <row r="28" spans="1:50" ht="17.25" customHeight="1" thickBot="1">
      <c r="A28" s="960"/>
      <c r="B28" s="961"/>
      <c r="C28" s="931" t="s">
        <v>38</v>
      </c>
      <c r="D28" s="931"/>
      <c r="E28" s="931"/>
      <c r="F28" s="931"/>
      <c r="G28" s="845">
        <v>19081</v>
      </c>
      <c r="H28" s="845"/>
      <c r="I28" s="845">
        <f>ROUNDUP((G28*0.4%)+0,0)</f>
        <v>77</v>
      </c>
      <c r="J28" s="845"/>
      <c r="K28" s="845">
        <f>(G28+I28)*7%</f>
        <v>1341.0600000000002</v>
      </c>
      <c r="L28" s="845"/>
      <c r="M28" s="846">
        <f>SUM(G28:L28)</f>
        <v>20499.060000000001</v>
      </c>
      <c r="N28" s="846"/>
      <c r="O28" s="877">
        <v>20500</v>
      </c>
      <c r="P28" s="877"/>
      <c r="Q28" s="845">
        <v>15358</v>
      </c>
      <c r="R28" s="845"/>
      <c r="S28" s="845">
        <f>ROUNDUP((Q28*0.4%)+0,0)</f>
        <v>62</v>
      </c>
      <c r="T28" s="845"/>
      <c r="U28" s="845">
        <f>(Q28+S28)*7%</f>
        <v>1079.4000000000001</v>
      </c>
      <c r="V28" s="845"/>
      <c r="W28" s="846">
        <f>SUM(Q28:V28)</f>
        <v>16499.400000000001</v>
      </c>
      <c r="X28" s="846"/>
      <c r="Y28" s="847">
        <v>16500</v>
      </c>
      <c r="Z28" s="847"/>
      <c r="AA28" s="845">
        <v>14893</v>
      </c>
      <c r="AB28" s="845"/>
      <c r="AC28" s="845">
        <f>ROUNDUP((AA28*0.4%)+0,0)</f>
        <v>60</v>
      </c>
      <c r="AD28" s="845"/>
      <c r="AE28" s="845">
        <f>(AA28+AC28)*7%</f>
        <v>1046.71</v>
      </c>
      <c r="AF28" s="845"/>
      <c r="AG28" s="846">
        <f>SUM(AA28:AF28)</f>
        <v>15999.71</v>
      </c>
      <c r="AH28" s="846"/>
      <c r="AI28" s="847">
        <v>16000</v>
      </c>
      <c r="AJ28" s="847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500">
        <f t="shared" si="45"/>
        <v>0.93999999999869033</v>
      </c>
      <c r="AV28" s="500">
        <f t="shared" si="46"/>
        <v>0.59999999999854481</v>
      </c>
      <c r="AW28" s="500">
        <f>AI28-AG28</f>
        <v>0.29000000000087311</v>
      </c>
      <c r="AX28" s="500"/>
    </row>
    <row r="29" spans="1:50" ht="17.25" customHeight="1" thickBot="1">
      <c r="A29" s="960"/>
      <c r="B29" s="961"/>
      <c r="C29" s="931" t="s">
        <v>39</v>
      </c>
      <c r="D29" s="931"/>
      <c r="E29" s="931"/>
      <c r="F29" s="931"/>
      <c r="G29" s="845">
        <v>20012</v>
      </c>
      <c r="H29" s="845"/>
      <c r="I29" s="845">
        <f t="shared" ref="I29:I30" si="48">ROUNDUP((G29*0.4%)+0,0)</f>
        <v>81</v>
      </c>
      <c r="J29" s="845"/>
      <c r="K29" s="845">
        <f t="shared" ref="K29:K30" si="49">(G29+I29)*7%</f>
        <v>1406.5100000000002</v>
      </c>
      <c r="L29" s="845"/>
      <c r="M29" s="846">
        <f t="shared" ref="M29:M30" si="50">SUM(G29:L29)</f>
        <v>21499.510000000002</v>
      </c>
      <c r="N29" s="846"/>
      <c r="O29" s="877">
        <v>21500</v>
      </c>
      <c r="P29" s="877"/>
      <c r="Q29" s="845">
        <v>16289</v>
      </c>
      <c r="R29" s="845"/>
      <c r="S29" s="845">
        <f t="shared" ref="S29:S30" si="51">ROUNDUP((Q29*0.4%)+0,0)</f>
        <v>66</v>
      </c>
      <c r="T29" s="845"/>
      <c r="U29" s="845">
        <f t="shared" ref="U29:U30" si="52">(Q29+S29)*7%</f>
        <v>1144.8500000000001</v>
      </c>
      <c r="V29" s="845"/>
      <c r="W29" s="846">
        <f t="shared" ref="W29:W30" si="53">SUM(Q29:V29)</f>
        <v>17499.849999999999</v>
      </c>
      <c r="X29" s="846"/>
      <c r="Y29" s="847">
        <v>17500</v>
      </c>
      <c r="Z29" s="847"/>
      <c r="AA29" s="845">
        <v>14893</v>
      </c>
      <c r="AB29" s="845"/>
      <c r="AC29" s="845">
        <f t="shared" ref="AC29:AC30" si="54">ROUNDUP((AA29*0.4%)+0,0)</f>
        <v>60</v>
      </c>
      <c r="AD29" s="845"/>
      <c r="AE29" s="845">
        <f t="shared" ref="AE29:AE30" si="55">(AA29+AC29)*7%</f>
        <v>1046.71</v>
      </c>
      <c r="AF29" s="845"/>
      <c r="AG29" s="846">
        <f t="shared" ref="AG29:AG30" si="56">SUM(AA29:AF29)</f>
        <v>15999.71</v>
      </c>
      <c r="AH29" s="846"/>
      <c r="AI29" s="847">
        <v>16000</v>
      </c>
      <c r="AJ29" s="847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500">
        <f t="shared" si="45"/>
        <v>0.48999999999796273</v>
      </c>
      <c r="AV29" s="500">
        <f t="shared" si="46"/>
        <v>0.15000000000145519</v>
      </c>
      <c r="AW29" s="500">
        <f>AI29-AG29</f>
        <v>0.29000000000087311</v>
      </c>
      <c r="AX29" s="500"/>
    </row>
    <row r="30" spans="1:50" ht="17.25" customHeight="1" thickBot="1">
      <c r="A30" s="947" t="s">
        <v>286</v>
      </c>
      <c r="B30" s="948"/>
      <c r="C30" s="931" t="s">
        <v>336</v>
      </c>
      <c r="D30" s="931"/>
      <c r="E30" s="931"/>
      <c r="F30" s="931"/>
      <c r="G30" s="845">
        <v>21036</v>
      </c>
      <c r="H30" s="845"/>
      <c r="I30" s="845">
        <f t="shared" si="48"/>
        <v>85</v>
      </c>
      <c r="J30" s="845"/>
      <c r="K30" s="845">
        <f t="shared" si="49"/>
        <v>1478.47</v>
      </c>
      <c r="L30" s="845"/>
      <c r="M30" s="846">
        <f t="shared" si="50"/>
        <v>22599.47</v>
      </c>
      <c r="N30" s="846"/>
      <c r="O30" s="877">
        <v>22600</v>
      </c>
      <c r="P30" s="877"/>
      <c r="Q30" s="845">
        <v>17313</v>
      </c>
      <c r="R30" s="845"/>
      <c r="S30" s="845">
        <f t="shared" si="51"/>
        <v>70</v>
      </c>
      <c r="T30" s="845"/>
      <c r="U30" s="845">
        <f t="shared" si="52"/>
        <v>1216.8100000000002</v>
      </c>
      <c r="V30" s="845"/>
      <c r="W30" s="846">
        <f t="shared" si="53"/>
        <v>18599.810000000001</v>
      </c>
      <c r="X30" s="846"/>
      <c r="Y30" s="877">
        <v>18600</v>
      </c>
      <c r="Z30" s="877"/>
      <c r="AA30" s="845">
        <v>15823</v>
      </c>
      <c r="AB30" s="845"/>
      <c r="AC30" s="845">
        <f t="shared" si="54"/>
        <v>64</v>
      </c>
      <c r="AD30" s="845"/>
      <c r="AE30" s="845">
        <f t="shared" si="55"/>
        <v>1112.0900000000001</v>
      </c>
      <c r="AF30" s="845"/>
      <c r="AG30" s="846">
        <f t="shared" si="56"/>
        <v>16999.09</v>
      </c>
      <c r="AH30" s="846"/>
      <c r="AI30" s="847">
        <v>17000</v>
      </c>
      <c r="AJ30" s="847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500">
        <f t="shared" si="45"/>
        <v>0.52999999999883585</v>
      </c>
      <c r="AV30" s="500">
        <f t="shared" si="46"/>
        <v>0.18999999999869033</v>
      </c>
      <c r="AW30" s="500"/>
    </row>
    <row r="31" spans="1:50" ht="17.25" customHeight="1" thickBot="1">
      <c r="A31" s="894"/>
      <c r="B31" s="895"/>
      <c r="C31" s="931" t="s">
        <v>337</v>
      </c>
      <c r="D31" s="931"/>
      <c r="E31" s="931"/>
      <c r="F31" s="931"/>
      <c r="G31" s="845">
        <v>22247</v>
      </c>
      <c r="H31" s="845"/>
      <c r="I31" s="845">
        <f>ROUNDUP((G31*0.4%)+0,0)</f>
        <v>89</v>
      </c>
      <c r="J31" s="845"/>
      <c r="K31" s="845">
        <f>(G31+I31)*7%</f>
        <v>1563.5200000000002</v>
      </c>
      <c r="L31" s="845"/>
      <c r="M31" s="846">
        <f>SUM(G31:L31)</f>
        <v>23899.52</v>
      </c>
      <c r="N31" s="846"/>
      <c r="O31" s="877">
        <v>23900</v>
      </c>
      <c r="P31" s="877"/>
      <c r="Q31" s="845">
        <v>18523</v>
      </c>
      <c r="R31" s="845"/>
      <c r="S31" s="845">
        <f>ROUNDUP((Q31*0.4%)+0,0)</f>
        <v>75</v>
      </c>
      <c r="T31" s="845"/>
      <c r="U31" s="845">
        <f>(Q31+S31)*7%</f>
        <v>1301.8600000000001</v>
      </c>
      <c r="V31" s="845"/>
      <c r="W31" s="846">
        <f>SUM(Q31:V31)</f>
        <v>19899.86</v>
      </c>
      <c r="X31" s="846"/>
      <c r="Y31" s="847">
        <v>19900</v>
      </c>
      <c r="Z31" s="84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500">
        <f t="shared" si="45"/>
        <v>0.47999999999956344</v>
      </c>
      <c r="AV31" s="500">
        <f t="shared" si="46"/>
        <v>0.13999999999941792</v>
      </c>
      <c r="AW31" s="500"/>
    </row>
    <row r="32" spans="1:50" ht="17.25" customHeight="1" thickBot="1">
      <c r="A32" s="960"/>
      <c r="B32" s="961"/>
      <c r="C32" s="931" t="s">
        <v>338</v>
      </c>
      <c r="D32" s="931"/>
      <c r="E32" s="931"/>
      <c r="F32" s="931"/>
      <c r="G32" s="845">
        <v>23457</v>
      </c>
      <c r="H32" s="845"/>
      <c r="I32" s="845">
        <f t="shared" ref="I32:I33" si="57">ROUNDUP((G32*0.4%)+0,0)</f>
        <v>94</v>
      </c>
      <c r="J32" s="845"/>
      <c r="K32" s="845">
        <f t="shared" ref="K32:K33" si="58">(G32+I32)*7%</f>
        <v>1648.5700000000002</v>
      </c>
      <c r="L32" s="845"/>
      <c r="M32" s="846">
        <f t="shared" ref="M32:M33" si="59">SUM(G32:L32)</f>
        <v>25199.57</v>
      </c>
      <c r="N32" s="846"/>
      <c r="O32" s="877">
        <v>25200</v>
      </c>
      <c r="P32" s="877"/>
      <c r="Q32" s="845">
        <v>19734</v>
      </c>
      <c r="R32" s="845"/>
      <c r="S32" s="845">
        <f t="shared" ref="S32:S33" si="60">ROUNDUP((Q32*0.4%)+0,0)</f>
        <v>79</v>
      </c>
      <c r="T32" s="845"/>
      <c r="U32" s="845">
        <f t="shared" ref="U32:U33" si="61">(Q32+S32)*7%</f>
        <v>1386.91</v>
      </c>
      <c r="V32" s="845"/>
      <c r="W32" s="846">
        <f t="shared" ref="W32:W33" si="62">SUM(Q32:V32)</f>
        <v>21199.91</v>
      </c>
      <c r="X32" s="846"/>
      <c r="Y32" s="847">
        <v>21200</v>
      </c>
      <c r="Z32" s="84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</row>
    <row r="33" spans="1:46" ht="17.25" customHeight="1" thickBot="1">
      <c r="A33" s="958" t="s">
        <v>70</v>
      </c>
      <c r="B33" s="959"/>
      <c r="C33" s="931" t="s">
        <v>339</v>
      </c>
      <c r="D33" s="931"/>
      <c r="E33" s="931"/>
      <c r="F33" s="931"/>
      <c r="G33" s="845">
        <v>24667</v>
      </c>
      <c r="H33" s="845"/>
      <c r="I33" s="845">
        <f t="shared" si="57"/>
        <v>99</v>
      </c>
      <c r="J33" s="845"/>
      <c r="K33" s="845">
        <f t="shared" si="58"/>
        <v>1733.6200000000001</v>
      </c>
      <c r="L33" s="845"/>
      <c r="M33" s="846">
        <f t="shared" si="59"/>
        <v>26499.62</v>
      </c>
      <c r="N33" s="846"/>
      <c r="O33" s="877">
        <v>26500</v>
      </c>
      <c r="P33" s="877"/>
      <c r="Q33" s="845">
        <v>20944</v>
      </c>
      <c r="R33" s="845"/>
      <c r="S33" s="845">
        <f t="shared" si="60"/>
        <v>84</v>
      </c>
      <c r="T33" s="845"/>
      <c r="U33" s="845">
        <f t="shared" si="61"/>
        <v>1471.96</v>
      </c>
      <c r="V33" s="845"/>
      <c r="W33" s="846">
        <f t="shared" si="62"/>
        <v>22499.96</v>
      </c>
      <c r="X33" s="846"/>
      <c r="Y33" s="847">
        <v>22500</v>
      </c>
      <c r="Z33" s="84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</row>
    <row r="34" spans="1:46" ht="13.5" customHeight="1">
      <c r="A34" s="163"/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</row>
    <row r="35" spans="1:46" ht="15.75" customHeight="1">
      <c r="A35" s="163"/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</row>
    <row r="36" spans="1:46" ht="15.75" customHeight="1">
      <c r="A36" s="163"/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</row>
    <row r="37" spans="1:46" ht="15.75" customHeight="1">
      <c r="A37" s="163"/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</row>
    <row r="38" spans="1:46" ht="12" customHeight="1">
      <c r="A38" s="163"/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I38" s="163"/>
      <c r="AJ38" s="163"/>
      <c r="AK38" s="163"/>
      <c r="AL38" s="163"/>
      <c r="AM38" s="163"/>
      <c r="AS38" s="163"/>
      <c r="AT38" s="163"/>
    </row>
    <row r="39" spans="1:46" ht="30.75" customHeight="1">
      <c r="A39" s="163"/>
      <c r="B39" s="163"/>
      <c r="C39" s="173"/>
      <c r="D39" s="174"/>
      <c r="E39" s="171"/>
      <c r="F39" s="174"/>
      <c r="G39" s="174"/>
      <c r="H39" s="174"/>
      <c r="I39" s="174"/>
      <c r="J39" s="174"/>
      <c r="K39" s="174"/>
      <c r="L39" s="174"/>
      <c r="M39" s="171"/>
      <c r="N39" s="174"/>
      <c r="O39" s="174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5"/>
      <c r="AK39" s="171"/>
      <c r="AL39" s="171"/>
      <c r="AM39" s="171"/>
      <c r="AN39" s="171"/>
      <c r="AO39" s="171"/>
      <c r="AP39" s="171"/>
      <c r="AQ39" s="171"/>
      <c r="AR39" s="171"/>
      <c r="AS39" s="171"/>
      <c r="AT39" s="175"/>
    </row>
    <row r="40" spans="1:46" ht="24.75" customHeight="1">
      <c r="A40" s="163"/>
      <c r="B40" s="163"/>
      <c r="C40" s="174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4"/>
      <c r="AA40" s="174"/>
      <c r="AB40" s="174"/>
      <c r="AC40" s="174"/>
      <c r="AD40" s="174"/>
      <c r="AE40" s="174"/>
      <c r="AF40" s="174"/>
      <c r="AG40" s="174"/>
      <c r="AH40" s="174"/>
      <c r="AI40" s="174"/>
      <c r="AJ40" s="174"/>
      <c r="AK40" s="174"/>
      <c r="AL40" s="174"/>
      <c r="AM40" s="174"/>
      <c r="AN40" s="174"/>
      <c r="AO40" s="174"/>
      <c r="AP40" s="174"/>
      <c r="AQ40" s="174"/>
      <c r="AR40" s="174"/>
      <c r="AS40" s="174"/>
      <c r="AT40" s="174"/>
    </row>
    <row r="41" spans="1:46" ht="22.5" customHeight="1">
      <c r="A41" s="163"/>
      <c r="B41" s="163"/>
      <c r="C41" s="166"/>
      <c r="D41" s="166"/>
      <c r="E41" s="166"/>
      <c r="F41" s="166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</row>
    <row r="42" spans="1:46" ht="22.5" customHeight="1">
      <c r="A42" s="312" t="str">
        <f>'Groupกลุ่ม 5 (3แผ่น)'!$A$4</f>
        <v>A1-2017 : 1.03.2017</v>
      </c>
      <c r="B42" s="163"/>
      <c r="C42" s="166"/>
      <c r="D42" s="166"/>
      <c r="E42" s="949" t="s">
        <v>584</v>
      </c>
      <c r="F42" s="949"/>
      <c r="G42" s="949"/>
      <c r="H42" s="949"/>
      <c r="I42" s="949"/>
      <c r="J42" s="949"/>
      <c r="K42" s="949"/>
      <c r="L42" s="949"/>
      <c r="M42" s="949"/>
      <c r="N42" s="949"/>
      <c r="O42" s="949"/>
      <c r="P42" s="949"/>
      <c r="Q42" s="949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</row>
    <row r="43" spans="1:46" ht="22.5" customHeight="1">
      <c r="A43" s="163"/>
      <c r="B43" s="163"/>
      <c r="C43" s="166"/>
      <c r="D43" s="166"/>
      <c r="E43" s="954"/>
      <c r="F43" s="954"/>
      <c r="G43" s="954"/>
      <c r="H43" s="898"/>
      <c r="I43" s="898"/>
      <c r="J43" s="898"/>
      <c r="K43" s="898"/>
      <c r="L43" s="898"/>
      <c r="M43" s="898"/>
      <c r="N43" s="89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</row>
    <row r="44" spans="1:46" ht="22.5" customHeight="1">
      <c r="A44" s="163"/>
      <c r="B44" s="163"/>
      <c r="C44" s="167"/>
      <c r="D44" s="167"/>
      <c r="E44" s="950" t="s">
        <v>418</v>
      </c>
      <c r="F44" s="950"/>
      <c r="G44" s="950"/>
      <c r="H44" s="950"/>
      <c r="I44" s="950"/>
      <c r="J44" s="950"/>
      <c r="K44" s="950"/>
      <c r="L44" s="950"/>
      <c r="M44" s="950"/>
      <c r="N44" s="950"/>
      <c r="O44" s="950"/>
      <c r="P44" s="950"/>
      <c r="Q44" s="169"/>
      <c r="R44" s="169"/>
      <c r="S44" s="169"/>
      <c r="T44" s="169"/>
      <c r="U44" s="169"/>
      <c r="V44" s="169"/>
      <c r="W44" s="170"/>
      <c r="X44" s="170"/>
      <c r="Y44" s="170"/>
      <c r="Z44" s="170"/>
      <c r="AA44" s="169"/>
      <c r="AB44" s="169"/>
      <c r="AC44" s="169"/>
      <c r="AD44" s="169"/>
      <c r="AE44" s="169"/>
      <c r="AF44" s="169"/>
      <c r="AG44" s="170"/>
      <c r="AH44" s="170"/>
      <c r="AI44" s="170"/>
      <c r="AJ44" s="170"/>
      <c r="AK44" s="169"/>
      <c r="AL44" s="169"/>
      <c r="AM44" s="169"/>
      <c r="AN44" s="169"/>
      <c r="AO44" s="169"/>
      <c r="AP44" s="169"/>
      <c r="AQ44" s="170"/>
      <c r="AR44" s="170"/>
      <c r="AS44" s="170"/>
      <c r="AT44" s="170"/>
    </row>
    <row r="45" spans="1:46">
      <c r="A45" s="163"/>
      <c r="B45" s="163"/>
      <c r="C45" s="167"/>
      <c r="D45" s="167"/>
      <c r="E45" s="955"/>
      <c r="F45" s="955"/>
      <c r="G45" s="183"/>
      <c r="H45" s="898"/>
      <c r="I45" s="898"/>
      <c r="J45" s="898"/>
      <c r="K45" s="898"/>
      <c r="L45" s="898"/>
      <c r="M45" s="898"/>
      <c r="N45" s="898"/>
      <c r="O45" s="170"/>
      <c r="P45" s="170"/>
      <c r="Q45" s="169"/>
      <c r="R45" s="169"/>
      <c r="S45" s="169"/>
      <c r="T45" s="169"/>
      <c r="U45" s="169"/>
      <c r="V45" s="169"/>
      <c r="W45" s="170"/>
      <c r="X45" s="170"/>
      <c r="Y45" s="170"/>
      <c r="Z45" s="170"/>
      <c r="AA45" s="169"/>
      <c r="AB45" s="169"/>
      <c r="AC45" s="169"/>
      <c r="AD45" s="169"/>
      <c r="AE45" s="169"/>
      <c r="AF45" s="169"/>
      <c r="AG45" s="170"/>
      <c r="AH45" s="170"/>
      <c r="AI45" s="170"/>
      <c r="AJ45" s="170"/>
      <c r="AK45" s="169"/>
      <c r="AL45" s="169"/>
      <c r="AM45" s="169"/>
      <c r="AN45" s="169"/>
      <c r="AO45" s="169"/>
      <c r="AP45" s="169"/>
      <c r="AQ45" s="170"/>
      <c r="AR45" s="170"/>
      <c r="AS45" s="170"/>
      <c r="AT45" s="170"/>
    </row>
    <row r="46" spans="1:46" ht="22.5" customHeight="1">
      <c r="A46" s="163"/>
      <c r="B46" s="163"/>
      <c r="C46" s="167"/>
      <c r="D46" s="167"/>
      <c r="E46" s="952" t="s">
        <v>562</v>
      </c>
      <c r="F46" s="952"/>
      <c r="G46" s="952"/>
      <c r="H46" s="952"/>
      <c r="I46" s="952"/>
      <c r="J46" s="952"/>
      <c r="K46" s="952"/>
      <c r="L46" s="952"/>
      <c r="M46" s="952"/>
      <c r="N46" s="952"/>
      <c r="O46" s="952"/>
      <c r="P46" s="952"/>
      <c r="Q46" s="169"/>
      <c r="R46" s="169"/>
      <c r="S46" s="169"/>
      <c r="T46" s="169"/>
      <c r="U46" s="169"/>
      <c r="V46" s="169"/>
      <c r="W46" s="170"/>
      <c r="X46" s="170"/>
      <c r="Y46" s="170"/>
      <c r="Z46" s="170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</row>
    <row r="47" spans="1:46" ht="22.5" customHeight="1" thickBot="1">
      <c r="A47" s="163"/>
      <c r="B47" s="163"/>
      <c r="C47" s="167"/>
      <c r="D47" s="182"/>
      <c r="E47" s="956"/>
      <c r="F47" s="956"/>
      <c r="G47" s="898"/>
      <c r="H47" s="898"/>
      <c r="I47" s="167"/>
      <c r="J47" s="167"/>
      <c r="K47" s="167"/>
      <c r="L47" s="167"/>
      <c r="M47" s="898"/>
      <c r="N47" s="898"/>
      <c r="O47" s="170"/>
      <c r="P47" s="170"/>
      <c r="Q47" s="169"/>
      <c r="R47" s="169"/>
      <c r="S47" s="169"/>
      <c r="T47" s="169"/>
      <c r="U47" s="169"/>
      <c r="V47" s="169"/>
      <c r="W47" s="170"/>
      <c r="X47" s="170"/>
      <c r="Y47" s="170"/>
      <c r="Z47" s="170"/>
      <c r="AA47" s="171"/>
      <c r="AB47" s="171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  <c r="AN47" s="171"/>
      <c r="AO47" s="171"/>
      <c r="AP47" s="171"/>
      <c r="AQ47" s="171"/>
      <c r="AR47" s="171"/>
      <c r="AS47" s="171"/>
      <c r="AT47" s="171"/>
    </row>
    <row r="48" spans="1:46" ht="15" customHeight="1" thickBot="1">
      <c r="A48" s="861"/>
      <c r="B48" s="951"/>
      <c r="C48" s="872" t="s">
        <v>475</v>
      </c>
      <c r="D48" s="872"/>
      <c r="E48" s="872"/>
      <c r="F48" s="872"/>
      <c r="G48" s="873" t="s">
        <v>2</v>
      </c>
      <c r="H48" s="873"/>
      <c r="I48" s="873"/>
      <c r="J48" s="873"/>
      <c r="K48" s="873"/>
      <c r="L48" s="873"/>
      <c r="M48" s="873"/>
      <c r="N48" s="873"/>
      <c r="O48" s="873"/>
      <c r="P48" s="873"/>
      <c r="Q48" s="936" t="s">
        <v>3</v>
      </c>
      <c r="R48" s="937"/>
      <c r="S48" s="937"/>
      <c r="T48" s="937"/>
      <c r="U48" s="937"/>
      <c r="V48" s="937"/>
      <c r="W48" s="937"/>
      <c r="X48" s="937"/>
      <c r="Y48" s="937"/>
      <c r="Z48" s="937"/>
      <c r="AA48" s="937"/>
      <c r="AB48" s="937"/>
      <c r="AC48" s="937"/>
      <c r="AD48" s="937"/>
      <c r="AE48" s="937"/>
      <c r="AF48" s="937"/>
      <c r="AG48" s="937"/>
      <c r="AH48" s="937"/>
      <c r="AI48" s="937"/>
      <c r="AJ48" s="938"/>
      <c r="AK48" s="163"/>
      <c r="AL48" s="163"/>
      <c r="AM48" s="163"/>
      <c r="AN48" s="163"/>
      <c r="AO48" s="163"/>
      <c r="AP48" s="163"/>
      <c r="AQ48" s="163"/>
      <c r="AR48" s="163"/>
      <c r="AS48" s="163"/>
      <c r="AT48" s="163"/>
    </row>
    <row r="49" spans="1:54" ht="15" customHeight="1" thickBot="1">
      <c r="A49" s="941" t="s">
        <v>171</v>
      </c>
      <c r="B49" s="942"/>
      <c r="C49" s="872"/>
      <c r="D49" s="872"/>
      <c r="E49" s="872"/>
      <c r="F49" s="872"/>
      <c r="G49" s="874" t="s">
        <v>289</v>
      </c>
      <c r="H49" s="874"/>
      <c r="I49" s="874"/>
      <c r="J49" s="874"/>
      <c r="K49" s="874"/>
      <c r="L49" s="874"/>
      <c r="M49" s="874"/>
      <c r="N49" s="874"/>
      <c r="O49" s="874"/>
      <c r="P49" s="874"/>
      <c r="Q49" s="874" t="s">
        <v>289</v>
      </c>
      <c r="R49" s="874"/>
      <c r="S49" s="874"/>
      <c r="T49" s="874"/>
      <c r="U49" s="874"/>
      <c r="V49" s="874"/>
      <c r="W49" s="874"/>
      <c r="X49" s="874"/>
      <c r="Y49" s="874"/>
      <c r="Z49" s="874"/>
      <c r="AA49" s="874" t="s">
        <v>280</v>
      </c>
      <c r="AB49" s="874"/>
      <c r="AC49" s="874"/>
      <c r="AD49" s="874"/>
      <c r="AE49" s="874"/>
      <c r="AF49" s="874"/>
      <c r="AG49" s="874"/>
      <c r="AH49" s="874"/>
      <c r="AI49" s="874"/>
      <c r="AJ49" s="874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</row>
    <row r="50" spans="1:54" ht="15" customHeight="1" thickBot="1">
      <c r="A50" s="941"/>
      <c r="B50" s="942"/>
      <c r="C50" s="872"/>
      <c r="D50" s="872"/>
      <c r="E50" s="872"/>
      <c r="F50" s="872"/>
      <c r="G50" s="875" t="s">
        <v>0</v>
      </c>
      <c r="H50" s="875"/>
      <c r="I50" s="875" t="s">
        <v>34</v>
      </c>
      <c r="J50" s="875"/>
      <c r="K50" s="875" t="s">
        <v>35</v>
      </c>
      <c r="L50" s="875"/>
      <c r="M50" s="875" t="s">
        <v>28</v>
      </c>
      <c r="N50" s="875"/>
      <c r="O50" s="875" t="s">
        <v>238</v>
      </c>
      <c r="P50" s="875"/>
      <c r="Q50" s="875" t="s">
        <v>0</v>
      </c>
      <c r="R50" s="875"/>
      <c r="S50" s="875" t="s">
        <v>34</v>
      </c>
      <c r="T50" s="875"/>
      <c r="U50" s="875" t="s">
        <v>35</v>
      </c>
      <c r="V50" s="875"/>
      <c r="W50" s="875" t="s">
        <v>28</v>
      </c>
      <c r="X50" s="875"/>
      <c r="Y50" s="875" t="s">
        <v>238</v>
      </c>
      <c r="Z50" s="875"/>
      <c r="AA50" s="875" t="s">
        <v>0</v>
      </c>
      <c r="AB50" s="875"/>
      <c r="AC50" s="875" t="s">
        <v>34</v>
      </c>
      <c r="AD50" s="875"/>
      <c r="AE50" s="875" t="s">
        <v>35</v>
      </c>
      <c r="AF50" s="875"/>
      <c r="AG50" s="875" t="s">
        <v>28</v>
      </c>
      <c r="AH50" s="875"/>
      <c r="AI50" s="875" t="s">
        <v>238</v>
      </c>
      <c r="AJ50" s="875"/>
      <c r="AK50" s="163"/>
      <c r="AL50" s="163"/>
      <c r="AM50" s="163"/>
      <c r="AN50" s="163"/>
      <c r="AO50" s="163"/>
      <c r="AP50" s="163"/>
      <c r="AQ50" s="163"/>
      <c r="AR50" s="163"/>
      <c r="AS50" s="163"/>
      <c r="AT50" s="163"/>
      <c r="BB50" s="507"/>
    </row>
    <row r="51" spans="1:54" ht="15" customHeight="1" thickBot="1">
      <c r="A51" s="861"/>
      <c r="B51" s="951"/>
      <c r="C51" s="929" t="s">
        <v>318</v>
      </c>
      <c r="D51" s="929"/>
      <c r="E51" s="929"/>
      <c r="F51" s="929"/>
      <c r="G51" s="836">
        <v>20012</v>
      </c>
      <c r="H51" s="836"/>
      <c r="I51" s="836">
        <f>ROUNDUP((G51*0.4%)+0,0)</f>
        <v>81</v>
      </c>
      <c r="J51" s="836"/>
      <c r="K51" s="836">
        <f>(G51+I51)*7%</f>
        <v>1406.5100000000002</v>
      </c>
      <c r="L51" s="836"/>
      <c r="M51" s="866">
        <f>SUM(G51:L51)</f>
        <v>21499.510000000002</v>
      </c>
      <c r="N51" s="866"/>
      <c r="O51" s="869">
        <f>O63+1000</f>
        <v>21500</v>
      </c>
      <c r="P51" s="869"/>
      <c r="Q51" s="836">
        <v>16289</v>
      </c>
      <c r="R51" s="836"/>
      <c r="S51" s="836">
        <f>ROUNDUP((Q51*0.4%)+0,0)</f>
        <v>66</v>
      </c>
      <c r="T51" s="836"/>
      <c r="U51" s="836">
        <f>(Q51+S51)*7%</f>
        <v>1144.8500000000001</v>
      </c>
      <c r="V51" s="836"/>
      <c r="W51" s="866">
        <f>SUM(Q51:V51)</f>
        <v>17499.849999999999</v>
      </c>
      <c r="X51" s="866"/>
      <c r="Y51" s="869">
        <f>Y63+1000</f>
        <v>17500</v>
      </c>
      <c r="Z51" s="869"/>
      <c r="AA51" s="836">
        <v>16289</v>
      </c>
      <c r="AB51" s="836"/>
      <c r="AC51" s="836">
        <f>ROUNDUP((AA51*0.4%)+0,0)</f>
        <v>66</v>
      </c>
      <c r="AD51" s="836"/>
      <c r="AE51" s="836">
        <f>(AA51+AC51)*7%</f>
        <v>1144.8500000000001</v>
      </c>
      <c r="AF51" s="836"/>
      <c r="AG51" s="866">
        <f>SUM(AA51:AF51)</f>
        <v>17499.849999999999</v>
      </c>
      <c r="AH51" s="866"/>
      <c r="AI51" s="869">
        <f>AI63+1000</f>
        <v>17500</v>
      </c>
      <c r="AJ51" s="869"/>
      <c r="AK51" s="163"/>
      <c r="AL51" s="163"/>
      <c r="AM51" s="163"/>
      <c r="AN51" s="163"/>
      <c r="AO51" s="163"/>
      <c r="AP51" s="163"/>
      <c r="AQ51" s="163"/>
      <c r="AR51" s="163"/>
      <c r="AS51" s="163"/>
      <c r="AT51" s="163"/>
      <c r="AU51" s="500">
        <f>O51-M51</f>
        <v>0.48999999999796273</v>
      </c>
      <c r="AV51" s="500">
        <f>Y51-W51</f>
        <v>0.15000000000145519</v>
      </c>
      <c r="AW51" s="500">
        <f>AI51-AG51</f>
        <v>0.15000000000145519</v>
      </c>
      <c r="AX51" s="500">
        <f>AS51-AQ51</f>
        <v>0</v>
      </c>
      <c r="BB51" s="610"/>
    </row>
    <row r="52" spans="1:54" ht="15" customHeight="1" thickBot="1">
      <c r="A52" s="945"/>
      <c r="B52" s="946"/>
      <c r="C52" s="929" t="s">
        <v>387</v>
      </c>
      <c r="D52" s="929"/>
      <c r="E52" s="929"/>
      <c r="F52" s="929"/>
      <c r="G52" s="836">
        <v>20478</v>
      </c>
      <c r="H52" s="836"/>
      <c r="I52" s="836">
        <f t="shared" ref="I52:I54" si="63">ROUNDUP((G52*0.4%)+0,0)</f>
        <v>82</v>
      </c>
      <c r="J52" s="836"/>
      <c r="K52" s="836">
        <f t="shared" ref="K52:K54" si="64">(G52+I52)*7%</f>
        <v>1439.2</v>
      </c>
      <c r="L52" s="836"/>
      <c r="M52" s="866">
        <f t="shared" ref="M52:M54" si="65">SUM(G52:L52)</f>
        <v>21999.200000000001</v>
      </c>
      <c r="N52" s="866"/>
      <c r="O52" s="869">
        <f>O64+1000</f>
        <v>22000</v>
      </c>
      <c r="P52" s="869"/>
      <c r="Q52" s="836">
        <v>16754</v>
      </c>
      <c r="R52" s="836"/>
      <c r="S52" s="836">
        <f t="shared" ref="S52:S54" si="66">ROUNDUP((Q52*0.4%)+0,0)</f>
        <v>68</v>
      </c>
      <c r="T52" s="836"/>
      <c r="U52" s="836">
        <f t="shared" ref="U52:U54" si="67">(Q52+S52)*7%</f>
        <v>1177.5400000000002</v>
      </c>
      <c r="V52" s="836"/>
      <c r="W52" s="866">
        <f t="shared" ref="W52:W54" si="68">SUM(Q52:V52)</f>
        <v>17999.54</v>
      </c>
      <c r="X52" s="866"/>
      <c r="Y52" s="869">
        <f>Y64+1000</f>
        <v>18000</v>
      </c>
      <c r="Z52" s="869"/>
      <c r="AA52" s="836">
        <v>16289</v>
      </c>
      <c r="AB52" s="836"/>
      <c r="AC52" s="836">
        <f t="shared" ref="AC52:AC53" si="69">ROUNDUP((AA52*0.4%)+0,0)</f>
        <v>66</v>
      </c>
      <c r="AD52" s="836"/>
      <c r="AE52" s="836">
        <f t="shared" ref="AE52:AE53" si="70">(AA52+AC52)*7%</f>
        <v>1144.8500000000001</v>
      </c>
      <c r="AF52" s="836"/>
      <c r="AG52" s="866">
        <f t="shared" ref="AG52:AG53" si="71">SUM(AA52:AF52)</f>
        <v>17499.849999999999</v>
      </c>
      <c r="AH52" s="866"/>
      <c r="AI52" s="869">
        <f>AI64+1000</f>
        <v>17500</v>
      </c>
      <c r="AJ52" s="869"/>
      <c r="AK52" s="163"/>
      <c r="AL52" s="163"/>
      <c r="AM52" s="163"/>
      <c r="AN52" s="163"/>
      <c r="AO52" s="163"/>
      <c r="AP52" s="163"/>
      <c r="AQ52" s="163"/>
      <c r="AR52" s="163"/>
      <c r="AS52" s="163"/>
      <c r="AT52" s="163"/>
      <c r="AU52" s="500">
        <f t="shared" ref="AU52:AU55" si="72">O52-M52</f>
        <v>0.7999999999992724</v>
      </c>
      <c r="AV52" s="500">
        <f t="shared" ref="AV52:AV56" si="73">Y52-W52</f>
        <v>0.45999999999912689</v>
      </c>
      <c r="AW52" s="500">
        <f t="shared" ref="AW52" si="74">AI52-AG52</f>
        <v>0.15000000000145519</v>
      </c>
      <c r="AX52" s="500">
        <f>AS52-AQ52</f>
        <v>0</v>
      </c>
      <c r="BB52" s="610"/>
    </row>
    <row r="53" spans="1:54" ht="15" customHeight="1" thickBot="1">
      <c r="A53" s="945" t="s">
        <v>202</v>
      </c>
      <c r="B53" s="946"/>
      <c r="C53" s="929" t="s">
        <v>38</v>
      </c>
      <c r="D53" s="929"/>
      <c r="E53" s="929"/>
      <c r="F53" s="929"/>
      <c r="G53" s="836">
        <v>21874</v>
      </c>
      <c r="H53" s="836"/>
      <c r="I53" s="836">
        <f t="shared" si="63"/>
        <v>88</v>
      </c>
      <c r="J53" s="836"/>
      <c r="K53" s="836">
        <f t="shared" si="64"/>
        <v>1537.3400000000001</v>
      </c>
      <c r="L53" s="836"/>
      <c r="M53" s="866">
        <f t="shared" si="65"/>
        <v>23499.34</v>
      </c>
      <c r="N53" s="866"/>
      <c r="O53" s="869">
        <f t="shared" ref="O53:O58" si="75">O65+1000</f>
        <v>23500</v>
      </c>
      <c r="P53" s="869"/>
      <c r="Q53" s="836">
        <v>18151</v>
      </c>
      <c r="R53" s="836"/>
      <c r="S53" s="836">
        <f t="shared" si="66"/>
        <v>73</v>
      </c>
      <c r="T53" s="836"/>
      <c r="U53" s="836">
        <f t="shared" si="67"/>
        <v>1275.68</v>
      </c>
      <c r="V53" s="836"/>
      <c r="W53" s="866">
        <f t="shared" si="68"/>
        <v>19499.68</v>
      </c>
      <c r="X53" s="866"/>
      <c r="Y53" s="869">
        <f t="shared" ref="Y53:Y58" si="76">Y65+1000</f>
        <v>19500</v>
      </c>
      <c r="Z53" s="869"/>
      <c r="AA53" s="904">
        <v>16754</v>
      </c>
      <c r="AB53" s="905"/>
      <c r="AC53" s="836">
        <f t="shared" si="69"/>
        <v>68</v>
      </c>
      <c r="AD53" s="836"/>
      <c r="AE53" s="836">
        <f t="shared" si="70"/>
        <v>1177.5400000000002</v>
      </c>
      <c r="AF53" s="836"/>
      <c r="AG53" s="866">
        <f t="shared" si="71"/>
        <v>17999.54</v>
      </c>
      <c r="AH53" s="866"/>
      <c r="AI53" s="869">
        <f t="shared" ref="AI53:AI55" si="77">AI65+1000</f>
        <v>18000</v>
      </c>
      <c r="AJ53" s="869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500">
        <f t="shared" si="72"/>
        <v>0.65999999999985448</v>
      </c>
      <c r="AV53" s="500">
        <f t="shared" si="73"/>
        <v>0.31999999999970896</v>
      </c>
      <c r="AW53" s="500">
        <f>AI53-AG53</f>
        <v>0.45999999999912689</v>
      </c>
      <c r="AX53" s="500"/>
      <c r="BB53" s="610"/>
    </row>
    <row r="54" spans="1:54" ht="15" customHeight="1" thickBot="1">
      <c r="A54" s="941"/>
      <c r="B54" s="942"/>
      <c r="C54" s="929" t="s">
        <v>39</v>
      </c>
      <c r="D54" s="929"/>
      <c r="E54" s="929"/>
      <c r="F54" s="929"/>
      <c r="G54" s="836">
        <v>22805</v>
      </c>
      <c r="H54" s="836"/>
      <c r="I54" s="836">
        <f t="shared" si="63"/>
        <v>92</v>
      </c>
      <c r="J54" s="836"/>
      <c r="K54" s="836">
        <f t="shared" si="64"/>
        <v>1602.7900000000002</v>
      </c>
      <c r="L54" s="836"/>
      <c r="M54" s="866">
        <f t="shared" si="65"/>
        <v>24499.79</v>
      </c>
      <c r="N54" s="866"/>
      <c r="O54" s="869">
        <f t="shared" si="75"/>
        <v>24500</v>
      </c>
      <c r="P54" s="869"/>
      <c r="Q54" s="836">
        <v>19081</v>
      </c>
      <c r="R54" s="836"/>
      <c r="S54" s="836">
        <f t="shared" si="66"/>
        <v>77</v>
      </c>
      <c r="T54" s="836"/>
      <c r="U54" s="836">
        <f t="shared" si="67"/>
        <v>1341.0600000000002</v>
      </c>
      <c r="V54" s="836"/>
      <c r="W54" s="866">
        <f t="shared" si="68"/>
        <v>20499.060000000001</v>
      </c>
      <c r="X54" s="866"/>
      <c r="Y54" s="869">
        <f t="shared" si="76"/>
        <v>20500</v>
      </c>
      <c r="Z54" s="869"/>
      <c r="AA54" s="836">
        <v>17220</v>
      </c>
      <c r="AB54" s="836"/>
      <c r="AC54" s="836">
        <f>ROUNDUP((AA54*0.4%)+0,0)</f>
        <v>69</v>
      </c>
      <c r="AD54" s="836"/>
      <c r="AE54" s="836">
        <f>(AA54+AC54)*7%</f>
        <v>1210.23</v>
      </c>
      <c r="AF54" s="836"/>
      <c r="AG54" s="866">
        <f>SUM(AA54:AF54)</f>
        <v>18499.23</v>
      </c>
      <c r="AH54" s="866"/>
      <c r="AI54" s="869">
        <f t="shared" si="77"/>
        <v>18500</v>
      </c>
      <c r="AJ54" s="869"/>
      <c r="AK54" s="163"/>
      <c r="AL54" s="163"/>
      <c r="AM54" s="163"/>
      <c r="AN54" s="163"/>
      <c r="AO54" s="163"/>
      <c r="AP54" s="163"/>
      <c r="AQ54" s="163"/>
      <c r="AR54" s="163"/>
      <c r="AS54" s="163"/>
      <c r="AT54" s="163"/>
      <c r="AU54" s="500">
        <f t="shared" si="72"/>
        <v>0.20999999999912689</v>
      </c>
      <c r="AV54" s="500">
        <f t="shared" si="73"/>
        <v>0.93999999999869033</v>
      </c>
      <c r="AW54" s="500">
        <f>AI54-AG54</f>
        <v>0.77000000000043656</v>
      </c>
      <c r="AX54" s="500"/>
      <c r="BB54" s="610"/>
    </row>
    <row r="55" spans="1:54" ht="15" customHeight="1" thickBot="1">
      <c r="A55" s="945"/>
      <c r="B55" s="946"/>
      <c r="C55" s="929" t="s">
        <v>336</v>
      </c>
      <c r="D55" s="929"/>
      <c r="E55" s="929"/>
      <c r="F55" s="929"/>
      <c r="G55" s="836">
        <v>23736</v>
      </c>
      <c r="H55" s="836"/>
      <c r="I55" s="836">
        <f>ROUNDUP((G55*0.4%)+0,0)</f>
        <v>95</v>
      </c>
      <c r="J55" s="836"/>
      <c r="K55" s="836">
        <f>(G55+I55)*7%</f>
        <v>1668.17</v>
      </c>
      <c r="L55" s="836"/>
      <c r="M55" s="866">
        <f>SUM(G55:L55)</f>
        <v>25499.17</v>
      </c>
      <c r="N55" s="866"/>
      <c r="O55" s="869">
        <f t="shared" si="75"/>
        <v>25500</v>
      </c>
      <c r="P55" s="869"/>
      <c r="Q55" s="836">
        <v>20012</v>
      </c>
      <c r="R55" s="836"/>
      <c r="S55" s="836">
        <f>ROUNDUP((Q55*0.4%)+0,0)</f>
        <v>81</v>
      </c>
      <c r="T55" s="836"/>
      <c r="U55" s="836">
        <f>(Q55+S55)*7%</f>
        <v>1406.5100000000002</v>
      </c>
      <c r="V55" s="836"/>
      <c r="W55" s="866">
        <f>SUM(Q55:V55)</f>
        <v>21499.510000000002</v>
      </c>
      <c r="X55" s="866"/>
      <c r="Y55" s="869">
        <f t="shared" si="76"/>
        <v>21500</v>
      </c>
      <c r="Z55" s="869"/>
      <c r="AA55" s="836">
        <v>17686</v>
      </c>
      <c r="AB55" s="836"/>
      <c r="AC55" s="836">
        <f>ROUNDUP((AA55*0.4%)+0,0)</f>
        <v>71</v>
      </c>
      <c r="AD55" s="836"/>
      <c r="AE55" s="836">
        <f>(AA55+AC55)*7%</f>
        <v>1242.99</v>
      </c>
      <c r="AF55" s="836"/>
      <c r="AG55" s="866">
        <f>SUM(AA55:AF55)</f>
        <v>18999.990000000002</v>
      </c>
      <c r="AH55" s="866"/>
      <c r="AI55" s="869">
        <f t="shared" si="77"/>
        <v>19000</v>
      </c>
      <c r="AJ55" s="869"/>
      <c r="AK55" s="163"/>
      <c r="AL55" s="163"/>
      <c r="AM55" s="163"/>
      <c r="AN55" s="163"/>
      <c r="AO55" s="163"/>
      <c r="AP55" s="163"/>
      <c r="AQ55" s="163"/>
      <c r="AR55" s="163"/>
      <c r="AS55" s="163"/>
      <c r="AT55" s="163"/>
      <c r="AU55" s="500">
        <f t="shared" si="72"/>
        <v>0.83000000000174623</v>
      </c>
      <c r="AV55" s="500">
        <f t="shared" si="73"/>
        <v>0.48999999999796273</v>
      </c>
      <c r="AW55" s="500"/>
      <c r="BB55" s="610"/>
    </row>
    <row r="56" spans="1:54" ht="15" customHeight="1" thickBot="1">
      <c r="A56" s="941" t="s">
        <v>417</v>
      </c>
      <c r="B56" s="942"/>
      <c r="C56" s="929" t="s">
        <v>337</v>
      </c>
      <c r="D56" s="929"/>
      <c r="E56" s="929"/>
      <c r="F56" s="929"/>
      <c r="G56" s="836">
        <v>25598</v>
      </c>
      <c r="H56" s="836"/>
      <c r="I56" s="836">
        <f t="shared" ref="I56:I58" si="78">ROUNDUP((G56*0.4%)+0,0)</f>
        <v>103</v>
      </c>
      <c r="J56" s="836"/>
      <c r="K56" s="836">
        <f t="shared" ref="K56:K58" si="79">(G56+I56)*7%</f>
        <v>1799.0700000000002</v>
      </c>
      <c r="L56" s="836"/>
      <c r="M56" s="866">
        <f t="shared" ref="M56:M58" si="80">SUM(G56:L56)</f>
        <v>27500.07</v>
      </c>
      <c r="N56" s="866"/>
      <c r="O56" s="869">
        <f t="shared" si="75"/>
        <v>27500</v>
      </c>
      <c r="P56" s="869"/>
      <c r="Q56" s="836">
        <v>21874</v>
      </c>
      <c r="R56" s="836"/>
      <c r="S56" s="836">
        <f t="shared" ref="S56:S58" si="81">ROUNDUP((Q56*0.4%)+0,0)</f>
        <v>88</v>
      </c>
      <c r="T56" s="836"/>
      <c r="U56" s="836">
        <f t="shared" ref="U56:U58" si="82">(Q56+S56)*7%</f>
        <v>1537.3400000000001</v>
      </c>
      <c r="V56" s="836"/>
      <c r="W56" s="866">
        <f t="shared" ref="W56:W58" si="83">SUM(Q56:V56)</f>
        <v>23499.34</v>
      </c>
      <c r="X56" s="866"/>
      <c r="Y56" s="869">
        <f t="shared" si="76"/>
        <v>23500</v>
      </c>
      <c r="Z56" s="869"/>
      <c r="AA56" s="164"/>
      <c r="AB56" s="164"/>
      <c r="AC56" s="164"/>
      <c r="AD56" s="164"/>
      <c r="AE56" s="164"/>
      <c r="AF56" s="164"/>
      <c r="AG56" s="164"/>
      <c r="AH56" s="164"/>
      <c r="AI56" s="164"/>
      <c r="AJ56" s="164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500">
        <f>O56-M56</f>
        <v>-6.9999999999708962E-2</v>
      </c>
      <c r="AV56" s="500">
        <f t="shared" si="73"/>
        <v>0.65999999999985448</v>
      </c>
      <c r="AW56" s="500"/>
      <c r="BB56" s="610"/>
    </row>
    <row r="57" spans="1:54" ht="15" customHeight="1" thickBot="1">
      <c r="A57" s="941"/>
      <c r="B57" s="942"/>
      <c r="C57" s="929" t="s">
        <v>338</v>
      </c>
      <c r="D57" s="929"/>
      <c r="E57" s="929"/>
      <c r="F57" s="929"/>
      <c r="G57" s="836">
        <v>26994</v>
      </c>
      <c r="H57" s="836"/>
      <c r="I57" s="836">
        <f t="shared" si="78"/>
        <v>108</v>
      </c>
      <c r="J57" s="836"/>
      <c r="K57" s="836">
        <f t="shared" si="79"/>
        <v>1897.14</v>
      </c>
      <c r="L57" s="836"/>
      <c r="M57" s="866">
        <f t="shared" si="80"/>
        <v>28999.14</v>
      </c>
      <c r="N57" s="866"/>
      <c r="O57" s="869">
        <f t="shared" si="75"/>
        <v>29000</v>
      </c>
      <c r="P57" s="869"/>
      <c r="Q57" s="836">
        <v>23270</v>
      </c>
      <c r="R57" s="836"/>
      <c r="S57" s="836">
        <f t="shared" si="81"/>
        <v>94</v>
      </c>
      <c r="T57" s="836"/>
      <c r="U57" s="836">
        <f t="shared" si="82"/>
        <v>1635.4800000000002</v>
      </c>
      <c r="V57" s="836"/>
      <c r="W57" s="866">
        <f t="shared" si="83"/>
        <v>24999.48</v>
      </c>
      <c r="X57" s="866"/>
      <c r="Y57" s="869">
        <f t="shared" si="76"/>
        <v>25000</v>
      </c>
      <c r="Z57" s="869"/>
      <c r="AA57" s="164"/>
      <c r="AB57" s="164"/>
      <c r="AC57" s="164"/>
      <c r="AD57" s="164"/>
      <c r="AE57" s="164"/>
      <c r="AF57" s="164"/>
      <c r="AG57" s="164"/>
      <c r="AH57" s="164"/>
      <c r="AI57" s="164"/>
      <c r="AJ57" s="164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BB57" s="610"/>
    </row>
    <row r="58" spans="1:54" ht="15" customHeight="1" thickBot="1">
      <c r="A58" s="941"/>
      <c r="B58" s="942"/>
      <c r="C58" s="929" t="s">
        <v>339</v>
      </c>
      <c r="D58" s="929"/>
      <c r="E58" s="929"/>
      <c r="F58" s="929"/>
      <c r="G58" s="836">
        <v>28390</v>
      </c>
      <c r="H58" s="836"/>
      <c r="I58" s="836">
        <f t="shared" si="78"/>
        <v>114</v>
      </c>
      <c r="J58" s="836"/>
      <c r="K58" s="836">
        <f t="shared" si="79"/>
        <v>1995.2800000000002</v>
      </c>
      <c r="L58" s="836"/>
      <c r="M58" s="866">
        <f t="shared" si="80"/>
        <v>30499.279999999999</v>
      </c>
      <c r="N58" s="866"/>
      <c r="O58" s="869">
        <f t="shared" si="75"/>
        <v>30500</v>
      </c>
      <c r="P58" s="869"/>
      <c r="Q58" s="836">
        <v>24667</v>
      </c>
      <c r="R58" s="836"/>
      <c r="S58" s="836">
        <f t="shared" si="81"/>
        <v>99</v>
      </c>
      <c r="T58" s="836"/>
      <c r="U58" s="836">
        <f t="shared" si="82"/>
        <v>1733.6200000000001</v>
      </c>
      <c r="V58" s="836"/>
      <c r="W58" s="866">
        <f t="shared" si="83"/>
        <v>26499.62</v>
      </c>
      <c r="X58" s="866"/>
      <c r="Y58" s="869">
        <f t="shared" si="76"/>
        <v>26500</v>
      </c>
      <c r="Z58" s="869"/>
      <c r="AA58" s="164"/>
      <c r="AB58" s="164"/>
      <c r="AC58" s="164"/>
      <c r="AD58" s="164"/>
      <c r="AE58" s="164"/>
      <c r="AF58" s="164"/>
      <c r="AG58" s="164"/>
      <c r="AH58" s="164"/>
      <c r="AI58" s="164"/>
      <c r="AJ58" s="164"/>
      <c r="AK58" s="164"/>
      <c r="AL58" s="164"/>
      <c r="AM58" s="164"/>
      <c r="AN58" s="164"/>
      <c r="AO58" s="164"/>
      <c r="AP58" s="164"/>
      <c r="AQ58" s="164"/>
      <c r="AR58" s="164"/>
      <c r="AS58" s="164"/>
      <c r="AT58" s="164"/>
      <c r="BB58" s="610"/>
    </row>
    <row r="59" spans="1:54" ht="15" customHeight="1" thickBot="1">
      <c r="A59" s="943">
        <v>3</v>
      </c>
      <c r="B59" s="944"/>
      <c r="C59" s="192"/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  <c r="AA59" s="163"/>
      <c r="AB59" s="163"/>
      <c r="AC59" s="163"/>
      <c r="AD59" s="163"/>
      <c r="AE59" s="163"/>
      <c r="AF59" s="163"/>
      <c r="AG59" s="163"/>
      <c r="AH59" s="163"/>
      <c r="AI59" s="163"/>
      <c r="AJ59" s="163"/>
      <c r="AK59" s="163"/>
      <c r="AL59" s="163"/>
      <c r="AM59" s="163"/>
      <c r="AN59" s="163"/>
      <c r="AO59" s="163"/>
      <c r="AP59" s="163"/>
      <c r="AQ59" s="163"/>
      <c r="AR59" s="163"/>
      <c r="AS59" s="163"/>
      <c r="AT59" s="163"/>
    </row>
    <row r="60" spans="1:54" ht="15" customHeight="1" thickBot="1">
      <c r="A60" s="943"/>
      <c r="B60" s="944"/>
      <c r="C60" s="880" t="s">
        <v>267</v>
      </c>
      <c r="D60" s="880"/>
      <c r="E60" s="880"/>
      <c r="F60" s="880"/>
      <c r="G60" s="867" t="s">
        <v>2</v>
      </c>
      <c r="H60" s="867"/>
      <c r="I60" s="867"/>
      <c r="J60" s="867"/>
      <c r="K60" s="867"/>
      <c r="L60" s="867"/>
      <c r="M60" s="867"/>
      <c r="N60" s="867"/>
      <c r="O60" s="867"/>
      <c r="P60" s="867"/>
      <c r="Q60" s="881" t="s">
        <v>3</v>
      </c>
      <c r="R60" s="882"/>
      <c r="S60" s="882"/>
      <c r="T60" s="882"/>
      <c r="U60" s="882"/>
      <c r="V60" s="882"/>
      <c r="W60" s="882"/>
      <c r="X60" s="882"/>
      <c r="Y60" s="882"/>
      <c r="Z60" s="882"/>
      <c r="AA60" s="882"/>
      <c r="AB60" s="882"/>
      <c r="AC60" s="882"/>
      <c r="AD60" s="882"/>
      <c r="AE60" s="882"/>
      <c r="AF60" s="882"/>
      <c r="AG60" s="882"/>
      <c r="AH60" s="882"/>
      <c r="AI60" s="882"/>
      <c r="AJ60" s="882"/>
      <c r="AK60" s="882"/>
      <c r="AL60" s="882"/>
      <c r="AM60" s="882"/>
      <c r="AN60" s="882"/>
      <c r="AO60" s="882"/>
      <c r="AP60" s="882"/>
      <c r="AQ60" s="882"/>
      <c r="AR60" s="882"/>
      <c r="AS60" s="882"/>
      <c r="AT60" s="883"/>
    </row>
    <row r="61" spans="1:54" ht="15" customHeight="1" thickBot="1">
      <c r="A61" s="941"/>
      <c r="B61" s="942"/>
      <c r="C61" s="880"/>
      <c r="D61" s="880"/>
      <c r="E61" s="880"/>
      <c r="F61" s="880"/>
      <c r="G61" s="884" t="s">
        <v>289</v>
      </c>
      <c r="H61" s="884"/>
      <c r="I61" s="884"/>
      <c r="J61" s="884"/>
      <c r="K61" s="884"/>
      <c r="L61" s="884"/>
      <c r="M61" s="884"/>
      <c r="N61" s="884"/>
      <c r="O61" s="884"/>
      <c r="P61" s="884"/>
      <c r="Q61" s="884" t="s">
        <v>289</v>
      </c>
      <c r="R61" s="884"/>
      <c r="S61" s="884"/>
      <c r="T61" s="884"/>
      <c r="U61" s="884"/>
      <c r="V61" s="884"/>
      <c r="W61" s="884"/>
      <c r="X61" s="884"/>
      <c r="Y61" s="884"/>
      <c r="Z61" s="884"/>
      <c r="AA61" s="884" t="s">
        <v>280</v>
      </c>
      <c r="AB61" s="884"/>
      <c r="AC61" s="884"/>
      <c r="AD61" s="884"/>
      <c r="AE61" s="884"/>
      <c r="AF61" s="884"/>
      <c r="AG61" s="884"/>
      <c r="AH61" s="884"/>
      <c r="AI61" s="884"/>
      <c r="AJ61" s="884"/>
      <c r="AK61" s="884" t="s">
        <v>409</v>
      </c>
      <c r="AL61" s="884"/>
      <c r="AM61" s="884"/>
      <c r="AN61" s="884"/>
      <c r="AO61" s="884"/>
      <c r="AP61" s="884"/>
      <c r="AQ61" s="884"/>
      <c r="AR61" s="884"/>
      <c r="AS61" s="884"/>
      <c r="AT61" s="884"/>
    </row>
    <row r="62" spans="1:54" ht="15" customHeight="1" thickBot="1">
      <c r="A62" s="945" t="s">
        <v>599</v>
      </c>
      <c r="B62" s="946"/>
      <c r="C62" s="880"/>
      <c r="D62" s="880"/>
      <c r="E62" s="880"/>
      <c r="F62" s="880"/>
      <c r="G62" s="879" t="s">
        <v>0</v>
      </c>
      <c r="H62" s="879"/>
      <c r="I62" s="879" t="s">
        <v>34</v>
      </c>
      <c r="J62" s="879"/>
      <c r="K62" s="879" t="s">
        <v>35</v>
      </c>
      <c r="L62" s="879"/>
      <c r="M62" s="879" t="s">
        <v>28</v>
      </c>
      <c r="N62" s="879"/>
      <c r="O62" s="879" t="s">
        <v>238</v>
      </c>
      <c r="P62" s="879"/>
      <c r="Q62" s="879" t="s">
        <v>0</v>
      </c>
      <c r="R62" s="879"/>
      <c r="S62" s="879" t="s">
        <v>34</v>
      </c>
      <c r="T62" s="879"/>
      <c r="U62" s="879" t="s">
        <v>35</v>
      </c>
      <c r="V62" s="879"/>
      <c r="W62" s="879" t="s">
        <v>28</v>
      </c>
      <c r="X62" s="879"/>
      <c r="Y62" s="879" t="s">
        <v>238</v>
      </c>
      <c r="Z62" s="879"/>
      <c r="AA62" s="879" t="s">
        <v>0</v>
      </c>
      <c r="AB62" s="879"/>
      <c r="AC62" s="879" t="s">
        <v>34</v>
      </c>
      <c r="AD62" s="879"/>
      <c r="AE62" s="879" t="s">
        <v>35</v>
      </c>
      <c r="AF62" s="879"/>
      <c r="AG62" s="879" t="s">
        <v>28</v>
      </c>
      <c r="AH62" s="879"/>
      <c r="AI62" s="879" t="s">
        <v>238</v>
      </c>
      <c r="AJ62" s="879"/>
      <c r="AK62" s="879" t="s">
        <v>0</v>
      </c>
      <c r="AL62" s="879"/>
      <c r="AM62" s="879" t="s">
        <v>34</v>
      </c>
      <c r="AN62" s="879"/>
      <c r="AO62" s="879" t="s">
        <v>35</v>
      </c>
      <c r="AP62" s="879"/>
      <c r="AQ62" s="879" t="s">
        <v>28</v>
      </c>
      <c r="AR62" s="879"/>
      <c r="AS62" s="879" t="s">
        <v>238</v>
      </c>
      <c r="AT62" s="879"/>
      <c r="BB62" s="507"/>
    </row>
    <row r="63" spans="1:54" ht="15" customHeight="1" thickBot="1">
      <c r="A63" s="941"/>
      <c r="B63" s="942"/>
      <c r="C63" s="931" t="s">
        <v>318</v>
      </c>
      <c r="D63" s="931"/>
      <c r="E63" s="931"/>
      <c r="F63" s="931"/>
      <c r="G63" s="845">
        <v>19081</v>
      </c>
      <c r="H63" s="845"/>
      <c r="I63" s="845">
        <f>ROUNDUP((G63*0.4%)+0,0)</f>
        <v>77</v>
      </c>
      <c r="J63" s="845"/>
      <c r="K63" s="845">
        <f>(G63+I63)*7%</f>
        <v>1341.0600000000002</v>
      </c>
      <c r="L63" s="845"/>
      <c r="M63" s="846">
        <f>SUM(G63:L63)</f>
        <v>20499.060000000001</v>
      </c>
      <c r="N63" s="846"/>
      <c r="O63" s="877">
        <v>20500</v>
      </c>
      <c r="P63" s="877"/>
      <c r="Q63" s="845">
        <v>15358</v>
      </c>
      <c r="R63" s="845"/>
      <c r="S63" s="845">
        <f>ROUNDUP((Q63*0.4%)+0,0)</f>
        <v>62</v>
      </c>
      <c r="T63" s="845"/>
      <c r="U63" s="845">
        <f>(Q63+S63)*7%</f>
        <v>1079.4000000000001</v>
      </c>
      <c r="V63" s="845"/>
      <c r="W63" s="846">
        <f>SUM(Q63:V63)</f>
        <v>16499.400000000001</v>
      </c>
      <c r="X63" s="846"/>
      <c r="Y63" s="877">
        <v>16500</v>
      </c>
      <c r="Z63" s="877"/>
      <c r="AA63" s="845">
        <v>15358</v>
      </c>
      <c r="AB63" s="845"/>
      <c r="AC63" s="845">
        <f>ROUNDUP((AA63*0.4%)+0,0)</f>
        <v>62</v>
      </c>
      <c r="AD63" s="845"/>
      <c r="AE63" s="845">
        <f>(AA63+AC63)*7%</f>
        <v>1079.4000000000001</v>
      </c>
      <c r="AF63" s="845"/>
      <c r="AG63" s="846">
        <f>SUM(AA63:AF63)</f>
        <v>16499.400000000001</v>
      </c>
      <c r="AH63" s="846"/>
      <c r="AI63" s="877">
        <v>16500</v>
      </c>
      <c r="AJ63" s="877"/>
      <c r="AK63" s="845">
        <v>14893</v>
      </c>
      <c r="AL63" s="845"/>
      <c r="AM63" s="845">
        <f>ROUNDUP((AK63*0.4%)+0,0)</f>
        <v>60</v>
      </c>
      <c r="AN63" s="845"/>
      <c r="AO63" s="845">
        <f>(AK63+AM63)*7%</f>
        <v>1046.71</v>
      </c>
      <c r="AP63" s="845"/>
      <c r="AQ63" s="846">
        <f>SUM(AK63:AP63)</f>
        <v>15999.71</v>
      </c>
      <c r="AR63" s="846"/>
      <c r="AS63" s="877">
        <v>16000</v>
      </c>
      <c r="AT63" s="877"/>
      <c r="AU63" s="500">
        <f>O63-M63</f>
        <v>0.93999999999869033</v>
      </c>
      <c r="AV63" s="500">
        <f>Y63-W63</f>
        <v>0.59999999999854481</v>
      </c>
      <c r="AW63" s="500">
        <f>AI63-AG63</f>
        <v>0.59999999999854481</v>
      </c>
      <c r="AX63" s="500">
        <f>AS63-AQ63</f>
        <v>0.29000000000087311</v>
      </c>
      <c r="BB63" s="610"/>
    </row>
    <row r="64" spans="1:54" ht="15" customHeight="1" thickBot="1">
      <c r="A64" s="945"/>
      <c r="B64" s="946"/>
      <c r="C64" s="931" t="s">
        <v>387</v>
      </c>
      <c r="D64" s="931"/>
      <c r="E64" s="931"/>
      <c r="F64" s="931"/>
      <c r="G64" s="845">
        <v>19547</v>
      </c>
      <c r="H64" s="845"/>
      <c r="I64" s="845">
        <f t="shared" ref="I64" si="84">ROUNDUP((G64*0.4%)+0,0)</f>
        <v>79</v>
      </c>
      <c r="J64" s="845"/>
      <c r="K64" s="845">
        <f t="shared" ref="K64" si="85">(G64+I64)*7%</f>
        <v>1373.8200000000002</v>
      </c>
      <c r="L64" s="845"/>
      <c r="M64" s="846">
        <f t="shared" ref="M64" si="86">SUM(G64:L64)</f>
        <v>20999.82</v>
      </c>
      <c r="N64" s="846"/>
      <c r="O64" s="877">
        <v>21000</v>
      </c>
      <c r="P64" s="877"/>
      <c r="Q64" s="845">
        <v>15824</v>
      </c>
      <c r="R64" s="845"/>
      <c r="S64" s="845">
        <f t="shared" ref="S64" si="87">ROUNDUP((Q64*0.4%)+0,0)</f>
        <v>64</v>
      </c>
      <c r="T64" s="845"/>
      <c r="U64" s="845">
        <f t="shared" ref="U64" si="88">(Q64+S64)*7%</f>
        <v>1112.1600000000001</v>
      </c>
      <c r="V64" s="845"/>
      <c r="W64" s="846">
        <f t="shared" ref="W64" si="89">SUM(Q64:V64)</f>
        <v>17000.16</v>
      </c>
      <c r="X64" s="846"/>
      <c r="Y64" s="877">
        <v>17000</v>
      </c>
      <c r="Z64" s="877"/>
      <c r="AA64" s="845">
        <v>15358</v>
      </c>
      <c r="AB64" s="845"/>
      <c r="AC64" s="845">
        <f t="shared" ref="AC64" si="90">ROUNDUP((AA64*0.4%)+0,0)</f>
        <v>62</v>
      </c>
      <c r="AD64" s="845"/>
      <c r="AE64" s="845">
        <f t="shared" ref="AE64" si="91">(AA64+AC64)*7%</f>
        <v>1079.4000000000001</v>
      </c>
      <c r="AF64" s="845"/>
      <c r="AG64" s="846">
        <f t="shared" ref="AG64" si="92">SUM(AA64:AF64)</f>
        <v>16499.400000000001</v>
      </c>
      <c r="AH64" s="846"/>
      <c r="AI64" s="877">
        <v>16500</v>
      </c>
      <c r="AJ64" s="877"/>
      <c r="AK64" s="845">
        <v>14893</v>
      </c>
      <c r="AL64" s="845"/>
      <c r="AM64" s="845">
        <f t="shared" ref="AM64" si="93">ROUNDUP((AK64*0.4%)+0,0)</f>
        <v>60</v>
      </c>
      <c r="AN64" s="845"/>
      <c r="AO64" s="845">
        <f t="shared" ref="AO64" si="94">(AK64+AM64)*7%</f>
        <v>1046.71</v>
      </c>
      <c r="AP64" s="845"/>
      <c r="AQ64" s="846">
        <f t="shared" ref="AQ64" si="95">SUM(AK64:AP64)</f>
        <v>15999.71</v>
      </c>
      <c r="AR64" s="846"/>
      <c r="AS64" s="953">
        <v>16000</v>
      </c>
      <c r="AT64" s="953"/>
      <c r="AU64" s="500">
        <f t="shared" ref="AU64:AU67" si="96">O64-M64</f>
        <v>0.18000000000029104</v>
      </c>
      <c r="AV64" s="500">
        <f t="shared" ref="AV64:AV68" si="97">Y64-W64</f>
        <v>-0.15999999999985448</v>
      </c>
      <c r="AW64" s="500">
        <f t="shared" ref="AW64" si="98">AI64-AG64</f>
        <v>0.59999999999854481</v>
      </c>
      <c r="AX64" s="500">
        <f>AS64-AQ64</f>
        <v>0.29000000000087311</v>
      </c>
      <c r="BB64" s="610"/>
    </row>
    <row r="65" spans="1:54" ht="15" customHeight="1" thickBot="1">
      <c r="A65" s="945" t="s">
        <v>419</v>
      </c>
      <c r="B65" s="946"/>
      <c r="C65" s="931" t="s">
        <v>38</v>
      </c>
      <c r="D65" s="931"/>
      <c r="E65" s="931"/>
      <c r="F65" s="931"/>
      <c r="G65" s="845">
        <v>20944</v>
      </c>
      <c r="H65" s="845"/>
      <c r="I65" s="845">
        <f>ROUNDUP((G65*0.4%)+0,0)</f>
        <v>84</v>
      </c>
      <c r="J65" s="845"/>
      <c r="K65" s="845">
        <f>(G65+I65)*7%</f>
        <v>1471.96</v>
      </c>
      <c r="L65" s="845"/>
      <c r="M65" s="846">
        <f>SUM(G65:L65)</f>
        <v>22499.96</v>
      </c>
      <c r="N65" s="846"/>
      <c r="O65" s="877">
        <v>22500</v>
      </c>
      <c r="P65" s="877"/>
      <c r="Q65" s="845">
        <v>17220</v>
      </c>
      <c r="R65" s="845"/>
      <c r="S65" s="845">
        <f>ROUNDUP((Q65*0.4%)+0,0)</f>
        <v>69</v>
      </c>
      <c r="T65" s="845"/>
      <c r="U65" s="845">
        <f>(Q65+S65)*7%</f>
        <v>1210.23</v>
      </c>
      <c r="V65" s="845"/>
      <c r="W65" s="846">
        <f>SUM(Q65:V65)</f>
        <v>18499.23</v>
      </c>
      <c r="X65" s="846"/>
      <c r="Y65" s="877">
        <v>18500</v>
      </c>
      <c r="Z65" s="877"/>
      <c r="AA65" s="845">
        <v>15823</v>
      </c>
      <c r="AB65" s="845"/>
      <c r="AC65" s="845">
        <f>ROUNDUP((AA65*0.4%)+0,0)</f>
        <v>64</v>
      </c>
      <c r="AD65" s="845"/>
      <c r="AE65" s="845">
        <f>(AA65+AC65)*7%</f>
        <v>1112.0900000000001</v>
      </c>
      <c r="AF65" s="845"/>
      <c r="AG65" s="846">
        <f>SUM(AA65:AF65)</f>
        <v>16999.09</v>
      </c>
      <c r="AH65" s="846"/>
      <c r="AI65" s="877">
        <v>17000</v>
      </c>
      <c r="AJ65" s="877"/>
      <c r="AK65" s="177"/>
      <c r="AL65" s="177"/>
      <c r="AM65" s="177"/>
      <c r="AN65" s="177"/>
      <c r="AO65" s="177"/>
      <c r="AP65" s="177"/>
      <c r="AQ65" s="177"/>
      <c r="AR65" s="177"/>
      <c r="AS65" s="177"/>
      <c r="AT65" s="177"/>
      <c r="AU65" s="500">
        <f t="shared" si="96"/>
        <v>4.0000000000873115E-2</v>
      </c>
      <c r="AV65" s="500">
        <f t="shared" si="97"/>
        <v>0.77000000000043656</v>
      </c>
      <c r="AW65" s="500">
        <f>AI65-AG65</f>
        <v>0.90999999999985448</v>
      </c>
      <c r="AX65" s="500"/>
      <c r="BB65" s="610"/>
    </row>
    <row r="66" spans="1:54" ht="15" customHeight="1" thickBot="1">
      <c r="A66" s="941"/>
      <c r="B66" s="942"/>
      <c r="C66" s="931" t="s">
        <v>39</v>
      </c>
      <c r="D66" s="931"/>
      <c r="E66" s="931"/>
      <c r="F66" s="931"/>
      <c r="G66" s="845">
        <v>21874</v>
      </c>
      <c r="H66" s="845"/>
      <c r="I66" s="845">
        <f t="shared" ref="I66:I67" si="99">ROUNDUP((G66*0.4%)+0,0)</f>
        <v>88</v>
      </c>
      <c r="J66" s="845"/>
      <c r="K66" s="845">
        <f t="shared" ref="K66:K67" si="100">(G66+I66)*7%</f>
        <v>1537.3400000000001</v>
      </c>
      <c r="L66" s="845"/>
      <c r="M66" s="846">
        <f t="shared" ref="M66:M67" si="101">SUM(G66:L66)</f>
        <v>23499.34</v>
      </c>
      <c r="N66" s="846"/>
      <c r="O66" s="877">
        <v>23500</v>
      </c>
      <c r="P66" s="877"/>
      <c r="Q66" s="845">
        <v>18151</v>
      </c>
      <c r="R66" s="845"/>
      <c r="S66" s="845">
        <f t="shared" ref="S66:S67" si="102">ROUNDUP((Q66*0.4%)+0,0)</f>
        <v>73</v>
      </c>
      <c r="T66" s="845"/>
      <c r="U66" s="845">
        <f t="shared" ref="U66:U67" si="103">(Q66+S66)*7%</f>
        <v>1275.68</v>
      </c>
      <c r="V66" s="845"/>
      <c r="W66" s="846">
        <f t="shared" ref="W66:W67" si="104">SUM(Q66:V66)</f>
        <v>19499.68</v>
      </c>
      <c r="X66" s="846"/>
      <c r="Y66" s="877">
        <v>19500</v>
      </c>
      <c r="Z66" s="877"/>
      <c r="AA66" s="845">
        <v>16289</v>
      </c>
      <c r="AB66" s="845"/>
      <c r="AC66" s="845">
        <f t="shared" ref="AC66:AC67" si="105">ROUNDUP((AA66*0.4%)+0,0)</f>
        <v>66</v>
      </c>
      <c r="AD66" s="845"/>
      <c r="AE66" s="845">
        <f t="shared" ref="AE66:AE67" si="106">(AA66+AC66)*7%</f>
        <v>1144.8500000000001</v>
      </c>
      <c r="AF66" s="845"/>
      <c r="AG66" s="846">
        <f t="shared" ref="AG66:AG67" si="107">SUM(AA66:AF66)</f>
        <v>17499.849999999999</v>
      </c>
      <c r="AH66" s="846"/>
      <c r="AI66" s="877">
        <v>17500</v>
      </c>
      <c r="AJ66" s="877"/>
      <c r="AK66" s="177"/>
      <c r="AL66" s="177"/>
      <c r="AM66" s="177"/>
      <c r="AN66" s="177"/>
      <c r="AO66" s="177"/>
      <c r="AP66" s="177"/>
      <c r="AQ66" s="177"/>
      <c r="AR66" s="177"/>
      <c r="AS66" s="177"/>
      <c r="AT66" s="177"/>
      <c r="AU66" s="500">
        <f t="shared" si="96"/>
        <v>0.65999999999985448</v>
      </c>
      <c r="AV66" s="500">
        <f t="shared" si="97"/>
        <v>0.31999999999970896</v>
      </c>
      <c r="AW66" s="500">
        <f>AI66-AG66</f>
        <v>0.15000000000145519</v>
      </c>
      <c r="AX66" s="500"/>
      <c r="BB66" s="610"/>
    </row>
    <row r="67" spans="1:54" ht="15" customHeight="1" thickBot="1">
      <c r="A67" s="941"/>
      <c r="B67" s="942"/>
      <c r="C67" s="931" t="s">
        <v>336</v>
      </c>
      <c r="D67" s="931"/>
      <c r="E67" s="931"/>
      <c r="F67" s="931"/>
      <c r="G67" s="845">
        <v>22805</v>
      </c>
      <c r="H67" s="845"/>
      <c r="I67" s="845">
        <f t="shared" si="99"/>
        <v>92</v>
      </c>
      <c r="J67" s="845"/>
      <c r="K67" s="845">
        <f t="shared" si="100"/>
        <v>1602.7900000000002</v>
      </c>
      <c r="L67" s="845"/>
      <c r="M67" s="846">
        <f t="shared" si="101"/>
        <v>24499.79</v>
      </c>
      <c r="N67" s="846"/>
      <c r="O67" s="877">
        <v>24500</v>
      </c>
      <c r="P67" s="877"/>
      <c r="Q67" s="845">
        <v>19081</v>
      </c>
      <c r="R67" s="845"/>
      <c r="S67" s="845">
        <f t="shared" si="102"/>
        <v>77</v>
      </c>
      <c r="T67" s="845"/>
      <c r="U67" s="845">
        <f t="shared" si="103"/>
        <v>1341.0600000000002</v>
      </c>
      <c r="V67" s="845"/>
      <c r="W67" s="846">
        <f t="shared" si="104"/>
        <v>20499.060000000001</v>
      </c>
      <c r="X67" s="846"/>
      <c r="Y67" s="877">
        <v>20500</v>
      </c>
      <c r="Z67" s="877"/>
      <c r="AA67" s="845">
        <v>16754</v>
      </c>
      <c r="AB67" s="845"/>
      <c r="AC67" s="845">
        <f t="shared" si="105"/>
        <v>68</v>
      </c>
      <c r="AD67" s="845"/>
      <c r="AE67" s="845">
        <f t="shared" si="106"/>
        <v>1177.5400000000002</v>
      </c>
      <c r="AF67" s="845"/>
      <c r="AG67" s="846">
        <f t="shared" si="107"/>
        <v>17999.54</v>
      </c>
      <c r="AH67" s="846"/>
      <c r="AI67" s="877">
        <v>18000</v>
      </c>
      <c r="AJ67" s="877"/>
      <c r="AK67" s="177"/>
      <c r="AL67" s="177"/>
      <c r="AM67" s="177"/>
      <c r="AN67" s="177"/>
      <c r="AO67" s="177"/>
      <c r="AP67" s="177"/>
      <c r="AQ67" s="177"/>
      <c r="AR67" s="177"/>
      <c r="AS67" s="177"/>
      <c r="AT67" s="177"/>
      <c r="AU67" s="500">
        <f t="shared" si="96"/>
        <v>0.20999999999912689</v>
      </c>
      <c r="AV67" s="500">
        <f t="shared" si="97"/>
        <v>0.93999999999869033</v>
      </c>
      <c r="AW67" s="500"/>
      <c r="BB67" s="610"/>
    </row>
    <row r="68" spans="1:54" ht="15" customHeight="1" thickBot="1">
      <c r="A68" s="941"/>
      <c r="B68" s="942"/>
      <c r="C68" s="931" t="s">
        <v>337</v>
      </c>
      <c r="D68" s="931"/>
      <c r="E68" s="931"/>
      <c r="F68" s="931"/>
      <c r="G68" s="845">
        <v>24667</v>
      </c>
      <c r="H68" s="845"/>
      <c r="I68" s="845">
        <f>ROUNDUP((G68*0.4%)+0,0)</f>
        <v>99</v>
      </c>
      <c r="J68" s="845"/>
      <c r="K68" s="845">
        <f>(G68+I68)*7%</f>
        <v>1733.6200000000001</v>
      </c>
      <c r="L68" s="845"/>
      <c r="M68" s="846">
        <f>SUM(G68:L68)</f>
        <v>26499.62</v>
      </c>
      <c r="N68" s="846"/>
      <c r="O68" s="877">
        <v>26500</v>
      </c>
      <c r="P68" s="877"/>
      <c r="Q68" s="845">
        <v>20944</v>
      </c>
      <c r="R68" s="845"/>
      <c r="S68" s="845">
        <f>ROUNDUP((Q68*0.4%)+0,0)</f>
        <v>84</v>
      </c>
      <c r="T68" s="845"/>
      <c r="U68" s="845">
        <f>(Q68+S68)*7%</f>
        <v>1471.96</v>
      </c>
      <c r="V68" s="845"/>
      <c r="W68" s="846">
        <f>SUM(Q68:V68)</f>
        <v>22499.96</v>
      </c>
      <c r="X68" s="846"/>
      <c r="Y68" s="877">
        <v>22500</v>
      </c>
      <c r="Z68" s="877"/>
      <c r="AA68" s="177"/>
      <c r="AB68" s="177"/>
      <c r="AC68" s="177"/>
      <c r="AD68" s="177"/>
      <c r="AE68" s="177"/>
      <c r="AF68" s="177"/>
      <c r="AG68" s="177"/>
      <c r="AH68" s="177"/>
      <c r="AI68" s="177"/>
      <c r="AJ68" s="177"/>
      <c r="AK68" s="177"/>
      <c r="AL68" s="177"/>
      <c r="AM68" s="177"/>
      <c r="AN68" s="177"/>
      <c r="AO68" s="177"/>
      <c r="AP68" s="177"/>
      <c r="AQ68" s="177"/>
      <c r="AR68" s="177"/>
      <c r="AS68" s="177"/>
      <c r="AT68" s="177"/>
      <c r="AU68" s="500">
        <f>O68-M68</f>
        <v>0.38000000000101863</v>
      </c>
      <c r="AV68" s="500">
        <f t="shared" si="97"/>
        <v>4.0000000000873115E-2</v>
      </c>
      <c r="AW68" s="500"/>
      <c r="BB68" s="610"/>
    </row>
    <row r="69" spans="1:54" ht="15" customHeight="1" thickBot="1">
      <c r="A69" s="941"/>
      <c r="B69" s="942"/>
      <c r="C69" s="931" t="s">
        <v>338</v>
      </c>
      <c r="D69" s="931"/>
      <c r="E69" s="931"/>
      <c r="F69" s="931"/>
      <c r="G69" s="845">
        <v>26063</v>
      </c>
      <c r="H69" s="845"/>
      <c r="I69" s="845">
        <f t="shared" ref="I69:I70" si="108">ROUNDUP((G69*0.4%)+0,0)</f>
        <v>105</v>
      </c>
      <c r="J69" s="845"/>
      <c r="K69" s="845">
        <f t="shared" ref="K69:K70" si="109">(G69+I69)*7%</f>
        <v>1831.7600000000002</v>
      </c>
      <c r="L69" s="845"/>
      <c r="M69" s="846">
        <f t="shared" ref="M69:M70" si="110">SUM(G69:L69)</f>
        <v>27999.760000000002</v>
      </c>
      <c r="N69" s="846"/>
      <c r="O69" s="877">
        <v>28000</v>
      </c>
      <c r="P69" s="877"/>
      <c r="Q69" s="845">
        <v>22340</v>
      </c>
      <c r="R69" s="845"/>
      <c r="S69" s="845">
        <f t="shared" ref="S69:S70" si="111">ROUNDUP((Q69*0.4%)+0,0)</f>
        <v>90</v>
      </c>
      <c r="T69" s="845"/>
      <c r="U69" s="845">
        <f t="shared" ref="U69:U70" si="112">(Q69+S69)*7%</f>
        <v>1570.1000000000001</v>
      </c>
      <c r="V69" s="845"/>
      <c r="W69" s="846">
        <f t="shared" ref="W69:W70" si="113">SUM(Q69:V69)</f>
        <v>24000.1</v>
      </c>
      <c r="X69" s="846"/>
      <c r="Y69" s="877">
        <v>24000</v>
      </c>
      <c r="Z69" s="877"/>
      <c r="AA69" s="177"/>
      <c r="AB69" s="177"/>
      <c r="AC69" s="177"/>
      <c r="AD69" s="177"/>
      <c r="AE69" s="177"/>
      <c r="AF69" s="177"/>
      <c r="AG69" s="177"/>
      <c r="AH69" s="177"/>
      <c r="AI69" s="177"/>
      <c r="AJ69" s="177"/>
      <c r="AK69" s="177"/>
      <c r="AL69" s="177"/>
      <c r="AM69" s="177"/>
      <c r="AN69" s="177"/>
      <c r="AO69" s="177"/>
      <c r="AP69" s="177"/>
      <c r="AQ69" s="177"/>
      <c r="AR69" s="177"/>
      <c r="AS69" s="177"/>
      <c r="AT69" s="177"/>
      <c r="BB69" s="610"/>
    </row>
    <row r="70" spans="1:54" ht="15" customHeight="1" thickBot="1">
      <c r="A70" s="941"/>
      <c r="B70" s="942"/>
      <c r="C70" s="931" t="s">
        <v>339</v>
      </c>
      <c r="D70" s="931"/>
      <c r="E70" s="931"/>
      <c r="F70" s="931"/>
      <c r="G70" s="845">
        <v>27460</v>
      </c>
      <c r="H70" s="845"/>
      <c r="I70" s="845">
        <f t="shared" si="108"/>
        <v>110</v>
      </c>
      <c r="J70" s="845"/>
      <c r="K70" s="845">
        <f t="shared" si="109"/>
        <v>1929.9</v>
      </c>
      <c r="L70" s="845"/>
      <c r="M70" s="846">
        <f t="shared" si="110"/>
        <v>29499.9</v>
      </c>
      <c r="N70" s="846"/>
      <c r="O70" s="877">
        <v>29500</v>
      </c>
      <c r="P70" s="877"/>
      <c r="Q70" s="845">
        <v>23736</v>
      </c>
      <c r="R70" s="845"/>
      <c r="S70" s="845">
        <f t="shared" si="111"/>
        <v>95</v>
      </c>
      <c r="T70" s="845"/>
      <c r="U70" s="845">
        <f t="shared" si="112"/>
        <v>1668.17</v>
      </c>
      <c r="V70" s="845"/>
      <c r="W70" s="846">
        <f t="shared" si="113"/>
        <v>25499.17</v>
      </c>
      <c r="X70" s="846"/>
      <c r="Y70" s="877">
        <v>25500</v>
      </c>
      <c r="Z70" s="877"/>
      <c r="AA70" s="177"/>
      <c r="AB70" s="177"/>
      <c r="AC70" s="177"/>
      <c r="AD70" s="177"/>
      <c r="AE70" s="177"/>
      <c r="AF70" s="177"/>
      <c r="AG70" s="177"/>
      <c r="AH70" s="177"/>
      <c r="AI70" s="177"/>
      <c r="AJ70" s="177"/>
      <c r="AK70" s="177"/>
      <c r="AL70" s="177"/>
      <c r="AM70" s="177"/>
      <c r="AN70" s="177"/>
      <c r="AO70" s="177"/>
      <c r="AP70" s="177"/>
      <c r="AQ70" s="177"/>
      <c r="AR70" s="177"/>
      <c r="AS70" s="177"/>
      <c r="AT70" s="177"/>
      <c r="BB70" s="610"/>
    </row>
    <row r="71" spans="1:54" ht="13.5" customHeight="1">
      <c r="A71" s="163"/>
      <c r="B71" s="163"/>
      <c r="C71" s="163"/>
      <c r="D71" s="163"/>
      <c r="E71" s="163"/>
      <c r="F71" s="163"/>
      <c r="G71" s="163"/>
      <c r="H71" s="163"/>
      <c r="I71" s="163"/>
      <c r="J71" s="163"/>
      <c r="K71" s="163"/>
      <c r="L71" s="163"/>
      <c r="M71" s="163"/>
      <c r="N71" s="163"/>
      <c r="O71" s="163"/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  <c r="AA71" s="163"/>
      <c r="AB71" s="163"/>
      <c r="AC71" s="163"/>
      <c r="AD71" s="163"/>
      <c r="AE71" s="163"/>
      <c r="AF71" s="163"/>
      <c r="AG71" s="163"/>
      <c r="AH71" s="163"/>
      <c r="AI71" s="163"/>
      <c r="AJ71" s="163"/>
      <c r="AK71" s="163"/>
      <c r="AL71" s="163"/>
      <c r="AM71" s="163"/>
      <c r="AN71" s="163"/>
      <c r="AO71" s="163"/>
      <c r="AP71" s="163"/>
      <c r="AQ71" s="163"/>
      <c r="AR71" s="163"/>
      <c r="AS71" s="163"/>
      <c r="AT71" s="163"/>
    </row>
    <row r="72" spans="1:54" ht="15.75" customHeight="1">
      <c r="A72" s="163"/>
      <c r="B72" s="163"/>
      <c r="C72" s="163"/>
      <c r="D72" s="163"/>
      <c r="E72" s="163"/>
      <c r="F72" s="163"/>
      <c r="G72" s="163"/>
      <c r="H72" s="163"/>
      <c r="I72" s="163"/>
      <c r="J72" s="163"/>
      <c r="K72" s="163"/>
      <c r="L72" s="163"/>
      <c r="M72" s="163"/>
      <c r="N72" s="163"/>
      <c r="O72" s="163"/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  <c r="AA72" s="163"/>
      <c r="AB72" s="163"/>
      <c r="AC72" s="163"/>
      <c r="AD72" s="163"/>
      <c r="AE72" s="163"/>
      <c r="AF72" s="163"/>
      <c r="AG72" s="163"/>
      <c r="AH72" s="163"/>
      <c r="AI72" s="163"/>
      <c r="AJ72" s="163"/>
      <c r="AK72" s="163"/>
      <c r="AL72" s="163"/>
      <c r="AM72" s="163"/>
      <c r="AN72" s="163"/>
      <c r="AO72" s="163"/>
      <c r="AP72" s="163"/>
      <c r="AQ72" s="163"/>
      <c r="AR72" s="163"/>
      <c r="AS72" s="163"/>
      <c r="AT72" s="163"/>
    </row>
    <row r="73" spans="1:54" ht="15.75" customHeight="1">
      <c r="A73" s="163"/>
      <c r="B73" s="163"/>
      <c r="C73" s="163"/>
      <c r="D73" s="163"/>
      <c r="E73" s="163"/>
      <c r="F73" s="163"/>
      <c r="G73" s="163"/>
      <c r="H73" s="163"/>
      <c r="I73" s="163"/>
      <c r="J73" s="163"/>
      <c r="K73" s="163"/>
      <c r="L73" s="163"/>
      <c r="M73" s="163"/>
      <c r="N73" s="163"/>
      <c r="O73" s="163"/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  <c r="AA73" s="163"/>
      <c r="AB73" s="163"/>
      <c r="AC73" s="163"/>
      <c r="AD73" s="163"/>
      <c r="AE73" s="163"/>
      <c r="AF73" s="163"/>
      <c r="AG73" s="163"/>
      <c r="AH73" s="163"/>
      <c r="AI73" s="163"/>
      <c r="AJ73" s="163"/>
      <c r="AK73" s="163"/>
      <c r="AL73" s="163"/>
      <c r="AM73" s="163"/>
      <c r="AN73" s="163"/>
      <c r="AO73" s="163"/>
      <c r="AP73" s="163"/>
      <c r="AQ73" s="163"/>
      <c r="AR73" s="163"/>
      <c r="AS73" s="163"/>
      <c r="AT73" s="163"/>
    </row>
    <row r="74" spans="1:54" ht="15.75" customHeight="1">
      <c r="A74" s="163"/>
      <c r="B74" s="163"/>
      <c r="C74" s="163"/>
      <c r="D74" s="163"/>
      <c r="E74" s="163"/>
      <c r="F74" s="163"/>
      <c r="G74" s="163"/>
      <c r="H74" s="163"/>
      <c r="I74" s="163"/>
      <c r="J74" s="163"/>
      <c r="K74" s="163"/>
      <c r="L74" s="163"/>
      <c r="M74" s="163"/>
      <c r="N74" s="163"/>
      <c r="O74" s="163"/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  <c r="AA74" s="163"/>
      <c r="AB74" s="163"/>
      <c r="AC74" s="163"/>
      <c r="AD74" s="163"/>
      <c r="AE74" s="163"/>
      <c r="AF74" s="163"/>
      <c r="AG74" s="163"/>
      <c r="AH74" s="163"/>
      <c r="AI74" s="163"/>
      <c r="AJ74" s="163"/>
      <c r="AK74" s="163"/>
      <c r="AL74" s="163"/>
      <c r="AM74" s="163"/>
      <c r="AN74" s="163"/>
      <c r="AO74" s="163"/>
      <c r="AP74" s="163"/>
      <c r="AQ74" s="163"/>
      <c r="AR74" s="163"/>
      <c r="AS74" s="163"/>
      <c r="AT74" s="163"/>
    </row>
    <row r="75" spans="1:54" ht="15.75" customHeight="1">
      <c r="A75" s="163"/>
      <c r="B75" s="163"/>
      <c r="C75" s="163"/>
      <c r="D75" s="163"/>
      <c r="E75" s="163"/>
      <c r="F75" s="163"/>
      <c r="G75" s="163"/>
      <c r="H75" s="163"/>
      <c r="I75" s="163"/>
      <c r="J75" s="163"/>
      <c r="K75" s="163"/>
      <c r="L75" s="163"/>
      <c r="M75" s="163"/>
      <c r="N75" s="163"/>
      <c r="O75" s="163"/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  <c r="AA75" s="163"/>
      <c r="AB75" s="163"/>
      <c r="AC75" s="163"/>
      <c r="AD75" s="163"/>
      <c r="AE75" s="163"/>
      <c r="AF75" s="163"/>
      <c r="AG75" s="163"/>
      <c r="AH75" s="163"/>
      <c r="AI75" s="163"/>
      <c r="AJ75" s="163"/>
      <c r="AK75" s="163"/>
      <c r="AL75" s="163"/>
      <c r="AM75" s="163"/>
      <c r="AN75" s="163"/>
      <c r="AO75" s="163"/>
      <c r="AP75" s="163"/>
      <c r="AQ75" s="163"/>
      <c r="AR75" s="163"/>
      <c r="AS75" s="163"/>
      <c r="AT75" s="163"/>
    </row>
  </sheetData>
  <mergeCells count="633">
    <mergeCell ref="A20:B20"/>
    <mergeCell ref="A32:B32"/>
    <mergeCell ref="A29:B29"/>
    <mergeCell ref="G10:H10"/>
    <mergeCell ref="M10:N10"/>
    <mergeCell ref="N8:O8"/>
    <mergeCell ref="A11:B11"/>
    <mergeCell ref="C11:F13"/>
    <mergeCell ref="G11:P11"/>
    <mergeCell ref="C20:F20"/>
    <mergeCell ref="G20:H20"/>
    <mergeCell ref="I20:J20"/>
    <mergeCell ref="K20:L20"/>
    <mergeCell ref="M20:N20"/>
    <mergeCell ref="A28:B28"/>
    <mergeCell ref="C28:F28"/>
    <mergeCell ref="G28:H28"/>
    <mergeCell ref="I28:J28"/>
    <mergeCell ref="K28:L28"/>
    <mergeCell ref="M28:N28"/>
    <mergeCell ref="O28:P28"/>
    <mergeCell ref="A31:B31"/>
    <mergeCell ref="C31:F31"/>
    <mergeCell ref="G31:H31"/>
    <mergeCell ref="Q11:AJ11"/>
    <mergeCell ref="A12:B12"/>
    <mergeCell ref="G12:P12"/>
    <mergeCell ref="Q12:Z12"/>
    <mergeCell ref="AA12:AJ12"/>
    <mergeCell ref="G13:H13"/>
    <mergeCell ref="I13:J13"/>
    <mergeCell ref="AI13:AJ13"/>
    <mergeCell ref="W13:X13"/>
    <mergeCell ref="Y13:Z13"/>
    <mergeCell ref="AA13:AB13"/>
    <mergeCell ref="AC13:AD13"/>
    <mergeCell ref="AE13:AF13"/>
    <mergeCell ref="AG13:AH13"/>
    <mergeCell ref="K13:L13"/>
    <mergeCell ref="M13:N13"/>
    <mergeCell ref="O13:P13"/>
    <mergeCell ref="Q13:R13"/>
    <mergeCell ref="S13:T13"/>
    <mergeCell ref="U13:V13"/>
    <mergeCell ref="AE16:AF16"/>
    <mergeCell ref="AG16:AH16"/>
    <mergeCell ref="AI16:AJ16"/>
    <mergeCell ref="A17:B17"/>
    <mergeCell ref="C17:F17"/>
    <mergeCell ref="G17:H17"/>
    <mergeCell ref="I17:J17"/>
    <mergeCell ref="K17:L17"/>
    <mergeCell ref="M17:N17"/>
    <mergeCell ref="O17:P17"/>
    <mergeCell ref="S16:T16"/>
    <mergeCell ref="U16:V16"/>
    <mergeCell ref="W16:X16"/>
    <mergeCell ref="Y16:Z16"/>
    <mergeCell ref="AA16:AB16"/>
    <mergeCell ref="AC16:AD16"/>
    <mergeCell ref="A16:B16"/>
    <mergeCell ref="C16:F16"/>
    <mergeCell ref="G16:H16"/>
    <mergeCell ref="I16:J16"/>
    <mergeCell ref="K16:L16"/>
    <mergeCell ref="M16:N16"/>
    <mergeCell ref="O16:P16"/>
    <mergeCell ref="Q16:R16"/>
    <mergeCell ref="AE17:AF17"/>
    <mergeCell ref="AG17:AH17"/>
    <mergeCell ref="AI17:AJ17"/>
    <mergeCell ref="A18:B18"/>
    <mergeCell ref="C18:F18"/>
    <mergeCell ref="G18:H18"/>
    <mergeCell ref="I18:J18"/>
    <mergeCell ref="K18:L18"/>
    <mergeCell ref="M18:N18"/>
    <mergeCell ref="Q17:R17"/>
    <mergeCell ref="S17:T17"/>
    <mergeCell ref="U17:V17"/>
    <mergeCell ref="W17:X17"/>
    <mergeCell ref="Y17:Z17"/>
    <mergeCell ref="AA17:AB17"/>
    <mergeCell ref="AA18:AB18"/>
    <mergeCell ref="AC18:AD18"/>
    <mergeCell ref="AE18:AF18"/>
    <mergeCell ref="AG18:AH18"/>
    <mergeCell ref="AI18:AJ18"/>
    <mergeCell ref="W18:X18"/>
    <mergeCell ref="O18:P18"/>
    <mergeCell ref="Q18:R18"/>
    <mergeCell ref="Q28:R28"/>
    <mergeCell ref="S28:T28"/>
    <mergeCell ref="A26:B26"/>
    <mergeCell ref="C26:F26"/>
    <mergeCell ref="G26:H26"/>
    <mergeCell ref="I26:J26"/>
    <mergeCell ref="K26:L26"/>
    <mergeCell ref="C19:F19"/>
    <mergeCell ref="G19:H19"/>
    <mergeCell ref="I19:J19"/>
    <mergeCell ref="K19:L19"/>
    <mergeCell ref="O21:P21"/>
    <mergeCell ref="A21:B21"/>
    <mergeCell ref="C21:F21"/>
    <mergeCell ref="G21:H21"/>
    <mergeCell ref="I21:J21"/>
    <mergeCell ref="K21:L21"/>
    <mergeCell ref="M21:N21"/>
    <mergeCell ref="O25:P25"/>
    <mergeCell ref="A22:B22"/>
    <mergeCell ref="C23:F25"/>
    <mergeCell ref="G23:P23"/>
    <mergeCell ref="A24:B24"/>
    <mergeCell ref="Q21:R21"/>
    <mergeCell ref="AC28:AD28"/>
    <mergeCell ref="AE28:AF28"/>
    <mergeCell ref="AS25:AT25"/>
    <mergeCell ref="AG25:AH25"/>
    <mergeCell ref="AI25:AJ25"/>
    <mergeCell ref="AK25:AL25"/>
    <mergeCell ref="AM25:AN25"/>
    <mergeCell ref="AO25:AP25"/>
    <mergeCell ref="AQ25:AR25"/>
    <mergeCell ref="AC25:AD25"/>
    <mergeCell ref="AE25:AF25"/>
    <mergeCell ref="AK26:AL26"/>
    <mergeCell ref="AM26:AN26"/>
    <mergeCell ref="AO26:AP26"/>
    <mergeCell ref="AM27:AN27"/>
    <mergeCell ref="AO27:AP27"/>
    <mergeCell ref="AQ27:AR27"/>
    <mergeCell ref="AS27:AT27"/>
    <mergeCell ref="AK27:AL27"/>
    <mergeCell ref="I31:J31"/>
    <mergeCell ref="K31:L31"/>
    <mergeCell ref="O30:P30"/>
    <mergeCell ref="Q30:R30"/>
    <mergeCell ref="S30:T30"/>
    <mergeCell ref="U30:V30"/>
    <mergeCell ref="A30:B30"/>
    <mergeCell ref="C30:F30"/>
    <mergeCell ref="G30:H30"/>
    <mergeCell ref="I30:J30"/>
    <mergeCell ref="K30:L30"/>
    <mergeCell ref="M30:N30"/>
    <mergeCell ref="A33:B33"/>
    <mergeCell ref="C33:F33"/>
    <mergeCell ref="G33:H33"/>
    <mergeCell ref="I33:J33"/>
    <mergeCell ref="K33:L33"/>
    <mergeCell ref="C32:F32"/>
    <mergeCell ref="G32:H32"/>
    <mergeCell ref="I32:J32"/>
    <mergeCell ref="K32:L32"/>
    <mergeCell ref="E6:G6"/>
    <mergeCell ref="H6:N6"/>
    <mergeCell ref="E10:F10"/>
    <mergeCell ref="M33:N33"/>
    <mergeCell ref="O33:P33"/>
    <mergeCell ref="Q33:R33"/>
    <mergeCell ref="S33:T33"/>
    <mergeCell ref="U33:V33"/>
    <mergeCell ref="W33:X33"/>
    <mergeCell ref="Q32:R32"/>
    <mergeCell ref="S32:T32"/>
    <mergeCell ref="U32:V32"/>
    <mergeCell ref="W32:X32"/>
    <mergeCell ref="M32:N32"/>
    <mergeCell ref="O32:P32"/>
    <mergeCell ref="M31:N31"/>
    <mergeCell ref="O31:P31"/>
    <mergeCell ref="Q31:R31"/>
    <mergeCell ref="S31:T31"/>
    <mergeCell ref="U31:V31"/>
    <mergeCell ref="W31:X31"/>
    <mergeCell ref="I25:J25"/>
    <mergeCell ref="K25:L25"/>
    <mergeCell ref="M25:N25"/>
    <mergeCell ref="AA14:AB14"/>
    <mergeCell ref="AC14:AD14"/>
    <mergeCell ref="AE14:AF14"/>
    <mergeCell ref="AG14:AH14"/>
    <mergeCell ref="AI14:AJ14"/>
    <mergeCell ref="A15:B15"/>
    <mergeCell ref="C15:F15"/>
    <mergeCell ref="G15:H15"/>
    <mergeCell ref="I15:J15"/>
    <mergeCell ref="K15:L15"/>
    <mergeCell ref="O14:P14"/>
    <mergeCell ref="Q14:R14"/>
    <mergeCell ref="S14:T14"/>
    <mergeCell ref="U14:V14"/>
    <mergeCell ref="W14:X14"/>
    <mergeCell ref="Y14:Z14"/>
    <mergeCell ref="A14:B14"/>
    <mergeCell ref="C14:F14"/>
    <mergeCell ref="G14:H14"/>
    <mergeCell ref="I14:J14"/>
    <mergeCell ref="K14:L14"/>
    <mergeCell ref="M14:N14"/>
    <mergeCell ref="Y15:Z15"/>
    <mergeCell ref="AA15:AB15"/>
    <mergeCell ref="G24:P24"/>
    <mergeCell ref="G25:H25"/>
    <mergeCell ref="AC15:AD15"/>
    <mergeCell ref="AE15:AF15"/>
    <mergeCell ref="AG15:AH15"/>
    <mergeCell ref="AI15:AJ15"/>
    <mergeCell ref="M15:N15"/>
    <mergeCell ref="O15:P15"/>
    <mergeCell ref="Q15:R15"/>
    <mergeCell ref="S15:T15"/>
    <mergeCell ref="U15:V15"/>
    <mergeCell ref="W15:X15"/>
    <mergeCell ref="S18:T18"/>
    <mergeCell ref="U18:V18"/>
    <mergeCell ref="O20:P20"/>
    <mergeCell ref="M19:N19"/>
    <mergeCell ref="O19:P19"/>
    <mergeCell ref="Y18:Z18"/>
    <mergeCell ref="Q19:R19"/>
    <mergeCell ref="S19:T19"/>
    <mergeCell ref="U19:V19"/>
    <mergeCell ref="W19:X19"/>
    <mergeCell ref="Y19:Z19"/>
    <mergeCell ref="AC17:AD17"/>
    <mergeCell ref="S21:T21"/>
    <mergeCell ref="U21:V21"/>
    <mergeCell ref="W21:X21"/>
    <mergeCell ref="Y21:Z21"/>
    <mergeCell ref="Q20:R20"/>
    <mergeCell ref="S20:T20"/>
    <mergeCell ref="AQ26:AR26"/>
    <mergeCell ref="AS26:AT26"/>
    <mergeCell ref="AG26:AH26"/>
    <mergeCell ref="AI26:AJ26"/>
    <mergeCell ref="Q25:R25"/>
    <mergeCell ref="S25:T25"/>
    <mergeCell ref="U20:V20"/>
    <mergeCell ref="W20:X20"/>
    <mergeCell ref="Y20:Z20"/>
    <mergeCell ref="Q23:AT23"/>
    <mergeCell ref="U25:V25"/>
    <mergeCell ref="W25:X25"/>
    <mergeCell ref="Y25:Z25"/>
    <mergeCell ref="AA25:AB25"/>
    <mergeCell ref="Q24:Z24"/>
    <mergeCell ref="AA24:AJ24"/>
    <mergeCell ref="AK24:AT24"/>
    <mergeCell ref="AI30:AJ30"/>
    <mergeCell ref="W30:X30"/>
    <mergeCell ref="Y30:Z30"/>
    <mergeCell ref="C27:F27"/>
    <mergeCell ref="G27:H27"/>
    <mergeCell ref="I27:J27"/>
    <mergeCell ref="K27:L27"/>
    <mergeCell ref="M27:N27"/>
    <mergeCell ref="Y26:Z26"/>
    <mergeCell ref="AA26:AB26"/>
    <mergeCell ref="AC26:AD26"/>
    <mergeCell ref="AE26:AF26"/>
    <mergeCell ref="M26:N26"/>
    <mergeCell ref="O26:P26"/>
    <mergeCell ref="Q26:R26"/>
    <mergeCell ref="S26:T26"/>
    <mergeCell ref="U26:V26"/>
    <mergeCell ref="W26:X26"/>
    <mergeCell ref="O27:P27"/>
    <mergeCell ref="Q27:R27"/>
    <mergeCell ref="S27:T27"/>
    <mergeCell ref="U27:V27"/>
    <mergeCell ref="W27:X27"/>
    <mergeCell ref="Y27:Z27"/>
    <mergeCell ref="AC29:AD29"/>
    <mergeCell ref="AE29:AF29"/>
    <mergeCell ref="AG29:AH29"/>
    <mergeCell ref="Y50:Z50"/>
    <mergeCell ref="AA50:AB50"/>
    <mergeCell ref="Y33:Z33"/>
    <mergeCell ref="Y32:Z32"/>
    <mergeCell ref="Y31:Z31"/>
    <mergeCell ref="AA30:AB30"/>
    <mergeCell ref="AC30:AD30"/>
    <mergeCell ref="AE30:AF30"/>
    <mergeCell ref="AG30:AH30"/>
    <mergeCell ref="AA27:AB27"/>
    <mergeCell ref="AC27:AD27"/>
    <mergeCell ref="AE27:AF27"/>
    <mergeCell ref="AG27:AH27"/>
    <mergeCell ref="AI27:AJ27"/>
    <mergeCell ref="C29:F29"/>
    <mergeCell ref="G29:H29"/>
    <mergeCell ref="I29:J29"/>
    <mergeCell ref="K29:L29"/>
    <mergeCell ref="M29:N29"/>
    <mergeCell ref="O29:P29"/>
    <mergeCell ref="Q29:R29"/>
    <mergeCell ref="S29:T29"/>
    <mergeCell ref="U29:V29"/>
    <mergeCell ref="AG28:AH28"/>
    <mergeCell ref="AI28:AJ28"/>
    <mergeCell ref="U28:V28"/>
    <mergeCell ref="W28:X28"/>
    <mergeCell ref="Y28:Z28"/>
    <mergeCell ref="AA28:AB28"/>
    <mergeCell ref="AI29:AJ29"/>
    <mergeCell ref="W29:X29"/>
    <mergeCell ref="Y29:Z29"/>
    <mergeCell ref="AA29:AB29"/>
    <mergeCell ref="E43:G43"/>
    <mergeCell ref="H43:N43"/>
    <mergeCell ref="A49:B49"/>
    <mergeCell ref="G49:P49"/>
    <mergeCell ref="Q49:Z49"/>
    <mergeCell ref="AA49:AJ49"/>
    <mergeCell ref="G50:H50"/>
    <mergeCell ref="I50:J50"/>
    <mergeCell ref="K50:L50"/>
    <mergeCell ref="M50:N50"/>
    <mergeCell ref="O50:P50"/>
    <mergeCell ref="E45:F45"/>
    <mergeCell ref="H45:N45"/>
    <mergeCell ref="E47:F47"/>
    <mergeCell ref="G47:H47"/>
    <mergeCell ref="M47:N47"/>
    <mergeCell ref="O52:P52"/>
    <mergeCell ref="I51:J51"/>
    <mergeCell ref="K51:L51"/>
    <mergeCell ref="M51:N51"/>
    <mergeCell ref="Q50:R50"/>
    <mergeCell ref="S50:T50"/>
    <mergeCell ref="U50:V50"/>
    <mergeCell ref="Q48:AJ48"/>
    <mergeCell ref="S52:T52"/>
    <mergeCell ref="U52:V52"/>
    <mergeCell ref="W52:X52"/>
    <mergeCell ref="G48:P48"/>
    <mergeCell ref="AC50:AD50"/>
    <mergeCell ref="AE50:AF50"/>
    <mergeCell ref="AG50:AH50"/>
    <mergeCell ref="AI50:AJ50"/>
    <mergeCell ref="W50:X50"/>
    <mergeCell ref="Q53:R53"/>
    <mergeCell ref="S53:T53"/>
    <mergeCell ref="U53:V53"/>
    <mergeCell ref="AA51:AB51"/>
    <mergeCell ref="AC51:AD51"/>
    <mergeCell ref="AE51:AF51"/>
    <mergeCell ref="AG51:AH51"/>
    <mergeCell ref="AI51:AJ51"/>
    <mergeCell ref="A52:B52"/>
    <mergeCell ref="C52:F52"/>
    <mergeCell ref="G52:H52"/>
    <mergeCell ref="I52:J52"/>
    <mergeCell ref="K52:L52"/>
    <mergeCell ref="O51:P51"/>
    <mergeCell ref="Q51:R51"/>
    <mergeCell ref="S51:T51"/>
    <mergeCell ref="U51:V51"/>
    <mergeCell ref="W51:X51"/>
    <mergeCell ref="Y51:Z51"/>
    <mergeCell ref="Y52:Z52"/>
    <mergeCell ref="AA52:AB52"/>
    <mergeCell ref="AC52:AD52"/>
    <mergeCell ref="AE52:AF52"/>
    <mergeCell ref="AG52:AH52"/>
    <mergeCell ref="AA53:AB53"/>
    <mergeCell ref="AC53:AD53"/>
    <mergeCell ref="AE53:AF53"/>
    <mergeCell ref="AG53:AH53"/>
    <mergeCell ref="AI53:AJ53"/>
    <mergeCell ref="W53:X53"/>
    <mergeCell ref="Y53:Z53"/>
    <mergeCell ref="AI52:AJ52"/>
    <mergeCell ref="AE54:AF54"/>
    <mergeCell ref="AG54:AH54"/>
    <mergeCell ref="AI54:AJ54"/>
    <mergeCell ref="Y54:Z54"/>
    <mergeCell ref="AA54:AB54"/>
    <mergeCell ref="AC54:AD54"/>
    <mergeCell ref="O54:P54"/>
    <mergeCell ref="Q54:R54"/>
    <mergeCell ref="S54:T54"/>
    <mergeCell ref="U54:V54"/>
    <mergeCell ref="W54:X54"/>
    <mergeCell ref="AI55:AJ55"/>
    <mergeCell ref="C56:F56"/>
    <mergeCell ref="G56:H56"/>
    <mergeCell ref="I56:J56"/>
    <mergeCell ref="K56:L56"/>
    <mergeCell ref="M56:N56"/>
    <mergeCell ref="O55:P55"/>
    <mergeCell ref="Q55:R55"/>
    <mergeCell ref="S55:T55"/>
    <mergeCell ref="U55:V55"/>
    <mergeCell ref="W55:X55"/>
    <mergeCell ref="Y55:Z55"/>
    <mergeCell ref="C55:F55"/>
    <mergeCell ref="G55:H55"/>
    <mergeCell ref="I55:J55"/>
    <mergeCell ref="K55:L55"/>
    <mergeCell ref="M55:N55"/>
    <mergeCell ref="Q56:R56"/>
    <mergeCell ref="S56:T56"/>
    <mergeCell ref="U56:V56"/>
    <mergeCell ref="W56:X56"/>
    <mergeCell ref="Y56:Z56"/>
    <mergeCell ref="AA55:AB55"/>
    <mergeCell ref="AC55:AD55"/>
    <mergeCell ref="AE55:AF55"/>
    <mergeCell ref="AG55:AH55"/>
    <mergeCell ref="Q57:R57"/>
    <mergeCell ref="S57:T57"/>
    <mergeCell ref="U57:V57"/>
    <mergeCell ref="W57:X57"/>
    <mergeCell ref="Y57:Z57"/>
    <mergeCell ref="A63:B63"/>
    <mergeCell ref="C63:F63"/>
    <mergeCell ref="G63:H63"/>
    <mergeCell ref="I63:J63"/>
    <mergeCell ref="K63:L63"/>
    <mergeCell ref="M63:N63"/>
    <mergeCell ref="O63:P63"/>
    <mergeCell ref="Q63:R63"/>
    <mergeCell ref="AE62:AF62"/>
    <mergeCell ref="S62:T62"/>
    <mergeCell ref="U62:V62"/>
    <mergeCell ref="W62:X62"/>
    <mergeCell ref="Y62:Z62"/>
    <mergeCell ref="AA62:AB62"/>
    <mergeCell ref="AC62:AD62"/>
    <mergeCell ref="G62:H62"/>
    <mergeCell ref="I62:J62"/>
    <mergeCell ref="Q62:R62"/>
    <mergeCell ref="W63:X63"/>
    <mergeCell ref="Y63:Z63"/>
    <mergeCell ref="AA63:AB63"/>
    <mergeCell ref="AC63:AD63"/>
    <mergeCell ref="AA64:AB64"/>
    <mergeCell ref="AC64:AD64"/>
    <mergeCell ref="AE64:AF64"/>
    <mergeCell ref="W58:X58"/>
    <mergeCell ref="AQ62:AR62"/>
    <mergeCell ref="Q60:AT60"/>
    <mergeCell ref="Q61:Z61"/>
    <mergeCell ref="AA61:AJ61"/>
    <mergeCell ref="AK61:AT61"/>
    <mergeCell ref="Y58:Z58"/>
    <mergeCell ref="Q58:R58"/>
    <mergeCell ref="S58:T58"/>
    <mergeCell ref="U58:V58"/>
    <mergeCell ref="AS62:AT62"/>
    <mergeCell ref="AG62:AH62"/>
    <mergeCell ref="AI62:AJ62"/>
    <mergeCell ref="AK62:AL62"/>
    <mergeCell ref="AM62:AN62"/>
    <mergeCell ref="AO62:AP62"/>
    <mergeCell ref="Q65:R65"/>
    <mergeCell ref="S65:T65"/>
    <mergeCell ref="AQ63:AR63"/>
    <mergeCell ref="AS63:AT63"/>
    <mergeCell ref="AG63:AH63"/>
    <mergeCell ref="AI63:AJ63"/>
    <mergeCell ref="AK63:AL63"/>
    <mergeCell ref="AM63:AN63"/>
    <mergeCell ref="AO63:AP63"/>
    <mergeCell ref="AS64:AT64"/>
    <mergeCell ref="AG64:AH64"/>
    <mergeCell ref="AI64:AJ64"/>
    <mergeCell ref="AK64:AL64"/>
    <mergeCell ref="AM64:AN64"/>
    <mergeCell ref="AO64:AP64"/>
    <mergeCell ref="AQ64:AR64"/>
    <mergeCell ref="U64:V64"/>
    <mergeCell ref="W64:X64"/>
    <mergeCell ref="Y64:Z64"/>
    <mergeCell ref="Q64:R64"/>
    <mergeCell ref="S64:T64"/>
    <mergeCell ref="AE63:AF63"/>
    <mergeCell ref="S63:T63"/>
    <mergeCell ref="U63:V63"/>
    <mergeCell ref="U66:V66"/>
    <mergeCell ref="AG65:AH65"/>
    <mergeCell ref="AI65:AJ65"/>
    <mergeCell ref="C66:F66"/>
    <mergeCell ref="G66:H66"/>
    <mergeCell ref="I66:J66"/>
    <mergeCell ref="K66:L66"/>
    <mergeCell ref="M66:N66"/>
    <mergeCell ref="O66:P66"/>
    <mergeCell ref="Q66:R66"/>
    <mergeCell ref="S66:T66"/>
    <mergeCell ref="U65:V65"/>
    <mergeCell ref="W65:X65"/>
    <mergeCell ref="Y65:Z65"/>
    <mergeCell ref="AA65:AB65"/>
    <mergeCell ref="AC65:AD65"/>
    <mergeCell ref="AE65:AF65"/>
    <mergeCell ref="AG66:AH66"/>
    <mergeCell ref="AI66:AJ66"/>
    <mergeCell ref="W66:X66"/>
    <mergeCell ref="Y66:Z66"/>
    <mergeCell ref="AA66:AB66"/>
    <mergeCell ref="AC66:AD66"/>
    <mergeCell ref="AE66:AF66"/>
    <mergeCell ref="AE67:AF67"/>
    <mergeCell ref="AG67:AH67"/>
    <mergeCell ref="AI67:AJ67"/>
    <mergeCell ref="A68:B68"/>
    <mergeCell ref="C68:F68"/>
    <mergeCell ref="G68:H68"/>
    <mergeCell ref="I68:J68"/>
    <mergeCell ref="K68:L68"/>
    <mergeCell ref="M68:N68"/>
    <mergeCell ref="O68:P68"/>
    <mergeCell ref="S67:T67"/>
    <mergeCell ref="U67:V67"/>
    <mergeCell ref="W67:X67"/>
    <mergeCell ref="Y67:Z67"/>
    <mergeCell ref="AA67:AB67"/>
    <mergeCell ref="AC67:AD67"/>
    <mergeCell ref="A67:B67"/>
    <mergeCell ref="C67:F67"/>
    <mergeCell ref="G67:H67"/>
    <mergeCell ref="I67:J67"/>
    <mergeCell ref="K67:L67"/>
    <mergeCell ref="M67:N67"/>
    <mergeCell ref="O67:P67"/>
    <mergeCell ref="Q67:R67"/>
    <mergeCell ref="Q69:R69"/>
    <mergeCell ref="S69:T69"/>
    <mergeCell ref="U69:V69"/>
    <mergeCell ref="W69:X69"/>
    <mergeCell ref="Y69:Z69"/>
    <mergeCell ref="Q68:R68"/>
    <mergeCell ref="S68:T68"/>
    <mergeCell ref="U68:V68"/>
    <mergeCell ref="W68:X68"/>
    <mergeCell ref="Y68:Z68"/>
    <mergeCell ref="Q70:R70"/>
    <mergeCell ref="S70:T70"/>
    <mergeCell ref="U70:V70"/>
    <mergeCell ref="W70:X70"/>
    <mergeCell ref="Y70:Z70"/>
    <mergeCell ref="A70:B70"/>
    <mergeCell ref="C70:F70"/>
    <mergeCell ref="G70:H70"/>
    <mergeCell ref="I70:J70"/>
    <mergeCell ref="K70:L70"/>
    <mergeCell ref="M70:N70"/>
    <mergeCell ref="O70:P70"/>
    <mergeCell ref="O69:P69"/>
    <mergeCell ref="C69:F69"/>
    <mergeCell ref="G69:H69"/>
    <mergeCell ref="I69:J69"/>
    <mergeCell ref="K69:L69"/>
    <mergeCell ref="M69:N69"/>
    <mergeCell ref="K62:L62"/>
    <mergeCell ref="A65:B65"/>
    <mergeCell ref="C65:F65"/>
    <mergeCell ref="A64:B64"/>
    <mergeCell ref="A66:B66"/>
    <mergeCell ref="A69:B69"/>
    <mergeCell ref="G65:H65"/>
    <mergeCell ref="I65:J65"/>
    <mergeCell ref="K65:L65"/>
    <mergeCell ref="M65:N65"/>
    <mergeCell ref="O65:P65"/>
    <mergeCell ref="C64:F64"/>
    <mergeCell ref="G64:H64"/>
    <mergeCell ref="I64:J64"/>
    <mergeCell ref="K64:L64"/>
    <mergeCell ref="M64:N64"/>
    <mergeCell ref="O64:P64"/>
    <mergeCell ref="O62:P62"/>
    <mergeCell ref="A54:B54"/>
    <mergeCell ref="C54:F54"/>
    <mergeCell ref="G54:H54"/>
    <mergeCell ref="I54:J54"/>
    <mergeCell ref="K54:L54"/>
    <mergeCell ref="M54:N54"/>
    <mergeCell ref="M52:N52"/>
    <mergeCell ref="A48:B48"/>
    <mergeCell ref="C48:F50"/>
    <mergeCell ref="A59:B59"/>
    <mergeCell ref="C60:F62"/>
    <mergeCell ref="G60:P60"/>
    <mergeCell ref="M57:N57"/>
    <mergeCell ref="O57:P57"/>
    <mergeCell ref="A51:B51"/>
    <mergeCell ref="C51:F51"/>
    <mergeCell ref="G51:H51"/>
    <mergeCell ref="E46:P46"/>
    <mergeCell ref="A50:B50"/>
    <mergeCell ref="O56:P56"/>
    <mergeCell ref="A55:B55"/>
    <mergeCell ref="O53:P53"/>
    <mergeCell ref="M58:N58"/>
    <mergeCell ref="O58:P58"/>
    <mergeCell ref="A58:B58"/>
    <mergeCell ref="C58:F58"/>
    <mergeCell ref="G58:H58"/>
    <mergeCell ref="I58:J58"/>
    <mergeCell ref="K58:L58"/>
    <mergeCell ref="C57:F57"/>
    <mergeCell ref="G57:H57"/>
    <mergeCell ref="I57:J57"/>
    <mergeCell ref="K57:L57"/>
    <mergeCell ref="A8:B8"/>
    <mergeCell ref="A9:B9"/>
    <mergeCell ref="A10:B10"/>
    <mergeCell ref="A13:B13"/>
    <mergeCell ref="A56:B56"/>
    <mergeCell ref="A57:B57"/>
    <mergeCell ref="A60:B60"/>
    <mergeCell ref="A62:B62"/>
    <mergeCell ref="M62:N62"/>
    <mergeCell ref="F8:H8"/>
    <mergeCell ref="A23:B23"/>
    <mergeCell ref="A25:B25"/>
    <mergeCell ref="A27:B27"/>
    <mergeCell ref="E42:Q42"/>
    <mergeCell ref="E44:P44"/>
    <mergeCell ref="A61:B61"/>
    <mergeCell ref="G61:P61"/>
    <mergeCell ref="A53:B53"/>
    <mergeCell ref="C53:F53"/>
    <mergeCell ref="G53:H53"/>
    <mergeCell ref="I53:J53"/>
    <mergeCell ref="K53:L53"/>
    <mergeCell ref="M53:N53"/>
    <mergeCell ref="Q52:R52"/>
  </mergeCells>
  <pageMargins left="3.937007874015748E-2" right="0.43307086614173229" top="3.937007874015748E-2" bottom="3.937007874015748E-2" header="0" footer="0"/>
  <pageSetup paperSize="9" scale="90" orientation="landscape" horizontalDpi="300" verticalDpi="300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8" tint="-0.499984740745262"/>
  </sheetPr>
  <dimension ref="A1:BA38"/>
  <sheetViews>
    <sheetView topLeftCell="A13" workbookViewId="0">
      <selection activeCell="A24" sqref="A24:B24"/>
    </sheetView>
  </sheetViews>
  <sheetFormatPr defaultRowHeight="14.25"/>
  <cols>
    <col min="1" max="1" width="6.25" customWidth="1"/>
    <col min="2" max="2" width="6.125" customWidth="1"/>
    <col min="3" max="3" width="5.125" customWidth="1"/>
    <col min="4" max="5" width="4.125" customWidth="1"/>
    <col min="6" max="6" width="4.875" customWidth="1"/>
    <col min="7" max="8" width="4.625" customWidth="1"/>
    <col min="9" max="12" width="4.625" hidden="1" customWidth="1"/>
    <col min="13" max="18" width="4.625" customWidth="1"/>
    <col min="19" max="22" width="4.625" hidden="1" customWidth="1"/>
    <col min="23" max="24" width="4.625" customWidth="1"/>
    <col min="25" max="26" width="4.75" customWidth="1"/>
    <col min="27" max="27" width="4.625" customWidth="1"/>
    <col min="28" max="28" width="5.25" customWidth="1"/>
    <col min="29" max="32" width="4.625" hidden="1" customWidth="1"/>
    <col min="33" max="34" width="4.625" customWidth="1"/>
    <col min="35" max="36" width="5.5" customWidth="1"/>
    <col min="37" max="37" width="4.625" customWidth="1"/>
    <col min="38" max="38" width="5.25" customWidth="1"/>
    <col min="39" max="42" width="4.625" hidden="1" customWidth="1"/>
    <col min="43" max="46" width="4.625" customWidth="1"/>
    <col min="47" max="50" width="6" hidden="1" customWidth="1"/>
    <col min="51" max="51" width="0" hidden="1" customWidth="1"/>
    <col min="54" max="54" width="11.375" customWidth="1"/>
  </cols>
  <sheetData>
    <row r="1" spans="1:50" ht="5.25" customHeight="1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</row>
    <row r="2" spans="1:50" ht="33" customHeight="1">
      <c r="A2" s="163"/>
      <c r="B2" s="163"/>
      <c r="C2" s="173"/>
      <c r="D2" s="174"/>
      <c r="E2" s="171"/>
      <c r="F2" s="174"/>
      <c r="G2" s="174"/>
      <c r="H2" s="174"/>
      <c r="I2" s="174"/>
      <c r="J2" s="174"/>
      <c r="K2" s="174"/>
      <c r="L2" s="174"/>
      <c r="M2" s="171"/>
      <c r="N2" s="174"/>
      <c r="O2" s="174"/>
      <c r="P2" s="171"/>
      <c r="Q2" s="171"/>
      <c r="R2" s="171"/>
      <c r="S2" s="171"/>
      <c r="T2" s="171"/>
      <c r="U2" s="171"/>
      <c r="V2" s="171"/>
      <c r="W2" s="171"/>
      <c r="X2" s="171"/>
      <c r="Y2" s="171"/>
      <c r="Z2" s="171"/>
      <c r="AA2" s="171"/>
      <c r="AB2" s="171"/>
      <c r="AC2" s="171"/>
      <c r="AD2" s="171"/>
      <c r="AE2" s="171"/>
      <c r="AF2" s="171"/>
      <c r="AG2" s="171"/>
      <c r="AH2" s="171"/>
      <c r="AI2" s="171"/>
      <c r="AJ2" s="175"/>
      <c r="AK2" s="171"/>
      <c r="AL2" s="171"/>
      <c r="AM2" s="171"/>
      <c r="AN2" s="171"/>
      <c r="AO2" s="171"/>
      <c r="AP2" s="171"/>
      <c r="AQ2" s="171"/>
      <c r="AR2" s="171"/>
      <c r="AS2" s="171"/>
      <c r="AT2" s="175"/>
    </row>
    <row r="3" spans="1:50" ht="6.75" customHeight="1">
      <c r="A3" s="163"/>
      <c r="B3" s="163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4"/>
      <c r="V3" s="174"/>
      <c r="W3" s="174"/>
      <c r="X3" s="174"/>
      <c r="Y3" s="174"/>
      <c r="Z3" s="174"/>
      <c r="AA3" s="174"/>
      <c r="AB3" s="174"/>
      <c r="AC3" s="174"/>
      <c r="AD3" s="174"/>
      <c r="AE3" s="174"/>
      <c r="AF3" s="174"/>
      <c r="AG3" s="174"/>
      <c r="AH3" s="174"/>
      <c r="AI3" s="174"/>
      <c r="AJ3" s="174"/>
      <c r="AK3" s="174"/>
      <c r="AL3" s="174"/>
      <c r="AM3" s="174"/>
      <c r="AN3" s="174"/>
      <c r="AO3" s="174"/>
      <c r="AP3" s="174"/>
      <c r="AQ3" s="174"/>
      <c r="AR3" s="174"/>
      <c r="AS3" s="174"/>
      <c r="AT3" s="174"/>
    </row>
    <row r="4" spans="1:50" ht="14.25" customHeight="1">
      <c r="A4" s="190" t="str">
        <f>'Groupกลุ่ม 5 (3แผ่น)'!$A$4</f>
        <v>A1-2017 : 1.03.2017</v>
      </c>
      <c r="B4" s="163"/>
      <c r="C4" s="166"/>
      <c r="D4" s="166"/>
      <c r="E4" s="166"/>
      <c r="F4" s="166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</row>
    <row r="5" spans="1:50" ht="22.5" customHeight="1">
      <c r="A5" s="163"/>
      <c r="B5" s="163"/>
      <c r="C5" s="166"/>
      <c r="D5" s="166"/>
      <c r="E5" s="166"/>
      <c r="F5" s="166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</row>
    <row r="6" spans="1:50" ht="22.5" customHeight="1">
      <c r="A6" s="163"/>
      <c r="B6" s="163"/>
      <c r="C6" s="166"/>
      <c r="D6" s="166"/>
      <c r="E6" s="957"/>
      <c r="F6" s="957"/>
      <c r="G6" s="957"/>
      <c r="H6" s="898"/>
      <c r="I6" s="898"/>
      <c r="J6" s="898"/>
      <c r="K6" s="898"/>
      <c r="L6" s="898"/>
      <c r="M6" s="898"/>
      <c r="N6" s="898"/>
      <c r="O6" s="168"/>
      <c r="P6" s="168"/>
      <c r="Q6" s="168"/>
      <c r="R6" s="168"/>
      <c r="S6" s="168"/>
      <c r="T6" s="168"/>
      <c r="U6" s="168"/>
      <c r="V6" s="168"/>
      <c r="W6" s="168"/>
      <c r="X6" s="168"/>
      <c r="Y6" s="168"/>
      <c r="Z6" s="168"/>
      <c r="AA6" s="168"/>
      <c r="AB6" s="168"/>
      <c r="AC6" s="168"/>
      <c r="AD6" s="168"/>
      <c r="AE6" s="168"/>
      <c r="AF6" s="168"/>
      <c r="AG6" s="168"/>
      <c r="AH6" s="168"/>
      <c r="AI6" s="168"/>
      <c r="AJ6" s="168"/>
      <c r="AK6" s="168"/>
      <c r="AL6" s="168"/>
      <c r="AM6" s="168"/>
      <c r="AN6" s="168"/>
      <c r="AO6" s="168"/>
      <c r="AP6" s="168"/>
      <c r="AQ6" s="168"/>
      <c r="AR6" s="168"/>
      <c r="AS6" s="168"/>
      <c r="AT6" s="168"/>
    </row>
    <row r="7" spans="1:50" ht="22.5" customHeight="1">
      <c r="A7" s="163"/>
      <c r="B7" s="163"/>
      <c r="C7" s="167"/>
      <c r="D7" s="167"/>
      <c r="E7" s="167"/>
      <c r="F7" s="167"/>
      <c r="G7" s="169"/>
      <c r="H7" s="169"/>
      <c r="I7" s="169"/>
      <c r="J7" s="169"/>
      <c r="K7" s="169"/>
      <c r="L7" s="169"/>
      <c r="M7" s="170"/>
      <c r="N7" s="170"/>
      <c r="O7" s="170"/>
      <c r="P7" s="170"/>
      <c r="Q7" s="169"/>
      <c r="R7" s="169"/>
      <c r="S7" s="169"/>
      <c r="T7" s="169"/>
      <c r="U7" s="169"/>
      <c r="V7" s="169"/>
      <c r="W7" s="170"/>
      <c r="X7" s="170"/>
      <c r="Y7" s="170"/>
      <c r="Z7" s="170"/>
      <c r="AA7" s="169"/>
      <c r="AB7" s="169"/>
      <c r="AC7" s="169"/>
      <c r="AD7" s="169"/>
      <c r="AE7" s="169"/>
      <c r="AF7" s="169"/>
      <c r="AG7" s="170"/>
      <c r="AH7" s="170"/>
      <c r="AI7" s="170"/>
      <c r="AJ7" s="170"/>
      <c r="AK7" s="169"/>
      <c r="AL7" s="169"/>
      <c r="AM7" s="169"/>
      <c r="AN7" s="169"/>
      <c r="AO7" s="169"/>
      <c r="AP7" s="169"/>
      <c r="AQ7" s="170"/>
      <c r="AR7" s="170"/>
      <c r="AS7" s="170"/>
      <c r="AT7" s="170"/>
    </row>
    <row r="8" spans="1:50">
      <c r="A8" s="163"/>
      <c r="B8" s="163"/>
      <c r="C8" s="167"/>
      <c r="D8" s="167"/>
      <c r="E8" s="955"/>
      <c r="F8" s="955"/>
      <c r="G8" s="183"/>
      <c r="H8" s="898"/>
      <c r="I8" s="898"/>
      <c r="J8" s="898"/>
      <c r="K8" s="898"/>
      <c r="L8" s="898"/>
      <c r="M8" s="898"/>
      <c r="N8" s="898"/>
      <c r="O8" s="170"/>
      <c r="P8" s="170"/>
      <c r="Q8" s="169"/>
      <c r="R8" s="169"/>
      <c r="S8" s="169"/>
      <c r="T8" s="169"/>
      <c r="U8" s="169"/>
      <c r="V8" s="169"/>
      <c r="W8" s="170"/>
      <c r="X8" s="170"/>
      <c r="Y8" s="170"/>
      <c r="Z8" s="170"/>
      <c r="AA8" s="169"/>
      <c r="AB8" s="169"/>
      <c r="AC8" s="169"/>
      <c r="AD8" s="169"/>
      <c r="AE8" s="169"/>
      <c r="AF8" s="169"/>
      <c r="AG8" s="170"/>
      <c r="AH8" s="170"/>
      <c r="AI8" s="170"/>
      <c r="AJ8" s="170"/>
      <c r="AK8" s="169"/>
      <c r="AL8" s="169"/>
      <c r="AM8" s="169"/>
      <c r="AN8" s="169"/>
      <c r="AO8" s="169"/>
      <c r="AP8" s="169"/>
      <c r="AQ8" s="170"/>
      <c r="AR8" s="170"/>
      <c r="AS8" s="170"/>
      <c r="AT8" s="170"/>
    </row>
    <row r="9" spans="1:50" ht="22.5" customHeight="1">
      <c r="A9" s="163"/>
      <c r="B9" s="163"/>
      <c r="C9" s="167"/>
      <c r="D9" s="167"/>
      <c r="E9" s="167"/>
      <c r="F9" s="167"/>
      <c r="G9" s="169"/>
      <c r="H9" s="169"/>
      <c r="I9" s="169"/>
      <c r="J9" s="169"/>
      <c r="K9" s="169"/>
      <c r="L9" s="169"/>
      <c r="M9" s="170"/>
      <c r="N9" s="170"/>
      <c r="O9" s="170"/>
      <c r="P9" s="170"/>
      <c r="Q9" s="169"/>
      <c r="R9" s="169"/>
      <c r="S9" s="169"/>
      <c r="T9" s="169"/>
      <c r="U9" s="169"/>
      <c r="V9" s="169"/>
      <c r="W9" s="170"/>
      <c r="X9" s="170"/>
      <c r="Y9" s="170"/>
      <c r="Z9" s="170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</row>
    <row r="10" spans="1:50" ht="22.5" customHeight="1" thickBot="1">
      <c r="A10" s="163"/>
      <c r="B10" s="163"/>
      <c r="C10" s="167"/>
      <c r="D10" s="182"/>
      <c r="E10" s="956"/>
      <c r="F10" s="956"/>
      <c r="G10" s="898"/>
      <c r="H10" s="898"/>
      <c r="I10" s="167"/>
      <c r="J10" s="167"/>
      <c r="K10" s="167"/>
      <c r="L10" s="167"/>
      <c r="M10" s="898"/>
      <c r="N10" s="898"/>
      <c r="O10" s="170"/>
      <c r="P10" s="170"/>
      <c r="Q10" s="169"/>
      <c r="R10" s="169"/>
      <c r="S10" s="169"/>
      <c r="T10" s="169"/>
      <c r="U10" s="169"/>
      <c r="V10" s="169"/>
      <c r="W10" s="170"/>
      <c r="X10" s="170"/>
      <c r="Y10" s="170"/>
      <c r="Z10" s="170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</row>
    <row r="11" spans="1:50" ht="15" customHeight="1" thickBot="1">
      <c r="A11" s="861"/>
      <c r="B11" s="951"/>
      <c r="C11" s="872" t="s">
        <v>475</v>
      </c>
      <c r="D11" s="872"/>
      <c r="E11" s="872"/>
      <c r="F11" s="872"/>
      <c r="G11" s="873" t="s">
        <v>2</v>
      </c>
      <c r="H11" s="873"/>
      <c r="I11" s="873"/>
      <c r="J11" s="873"/>
      <c r="K11" s="873"/>
      <c r="L11" s="873"/>
      <c r="M11" s="873"/>
      <c r="N11" s="873"/>
      <c r="O11" s="873"/>
      <c r="P11" s="873"/>
      <c r="Q11" s="936" t="s">
        <v>3</v>
      </c>
      <c r="R11" s="937"/>
      <c r="S11" s="937"/>
      <c r="T11" s="937"/>
      <c r="U11" s="937"/>
      <c r="V11" s="937"/>
      <c r="W11" s="937"/>
      <c r="X11" s="937"/>
      <c r="Y11" s="937"/>
      <c r="Z11" s="937"/>
      <c r="AA11" s="937"/>
      <c r="AB11" s="937"/>
      <c r="AC11" s="937"/>
      <c r="AD11" s="937"/>
      <c r="AE11" s="937"/>
      <c r="AF11" s="937"/>
      <c r="AG11" s="937"/>
      <c r="AH11" s="937"/>
      <c r="AI11" s="937"/>
      <c r="AJ11" s="938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</row>
    <row r="12" spans="1:50" ht="18.75" thickBot="1">
      <c r="A12" s="964" t="s">
        <v>141</v>
      </c>
      <c r="B12" s="965"/>
      <c r="C12" s="872"/>
      <c r="D12" s="872"/>
      <c r="E12" s="872"/>
      <c r="F12" s="872"/>
      <c r="G12" s="874" t="s">
        <v>289</v>
      </c>
      <c r="H12" s="874"/>
      <c r="I12" s="874"/>
      <c r="J12" s="874"/>
      <c r="K12" s="874"/>
      <c r="L12" s="874"/>
      <c r="M12" s="874"/>
      <c r="N12" s="874"/>
      <c r="O12" s="874"/>
      <c r="P12" s="874"/>
      <c r="Q12" s="874" t="s">
        <v>289</v>
      </c>
      <c r="R12" s="874"/>
      <c r="S12" s="874"/>
      <c r="T12" s="874"/>
      <c r="U12" s="874"/>
      <c r="V12" s="874"/>
      <c r="W12" s="874"/>
      <c r="X12" s="874"/>
      <c r="Y12" s="874"/>
      <c r="Z12" s="874"/>
      <c r="AA12" s="874" t="s">
        <v>280</v>
      </c>
      <c r="AB12" s="874"/>
      <c r="AC12" s="874"/>
      <c r="AD12" s="874"/>
      <c r="AE12" s="874"/>
      <c r="AF12" s="874"/>
      <c r="AG12" s="874"/>
      <c r="AH12" s="874"/>
      <c r="AI12" s="874"/>
      <c r="AJ12" s="874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</row>
    <row r="13" spans="1:50" ht="18.75" thickBot="1">
      <c r="A13" s="813"/>
      <c r="B13" s="813"/>
      <c r="C13" s="872"/>
      <c r="D13" s="872"/>
      <c r="E13" s="872"/>
      <c r="F13" s="872"/>
      <c r="G13" s="875" t="s">
        <v>0</v>
      </c>
      <c r="H13" s="875"/>
      <c r="I13" s="875" t="s">
        <v>34</v>
      </c>
      <c r="J13" s="875"/>
      <c r="K13" s="875" t="s">
        <v>35</v>
      </c>
      <c r="L13" s="875"/>
      <c r="M13" s="875" t="s">
        <v>28</v>
      </c>
      <c r="N13" s="875"/>
      <c r="O13" s="875" t="s">
        <v>238</v>
      </c>
      <c r="P13" s="875"/>
      <c r="Q13" s="875" t="s">
        <v>0</v>
      </c>
      <c r="R13" s="875"/>
      <c r="S13" s="875" t="s">
        <v>34</v>
      </c>
      <c r="T13" s="875"/>
      <c r="U13" s="875" t="s">
        <v>35</v>
      </c>
      <c r="V13" s="875"/>
      <c r="W13" s="875" t="s">
        <v>28</v>
      </c>
      <c r="X13" s="875"/>
      <c r="Y13" s="875" t="s">
        <v>238</v>
      </c>
      <c r="Z13" s="875"/>
      <c r="AA13" s="875" t="s">
        <v>0</v>
      </c>
      <c r="AB13" s="875"/>
      <c r="AC13" s="875" t="s">
        <v>34</v>
      </c>
      <c r="AD13" s="875"/>
      <c r="AE13" s="875" t="s">
        <v>35</v>
      </c>
      <c r="AF13" s="875"/>
      <c r="AG13" s="875" t="s">
        <v>28</v>
      </c>
      <c r="AH13" s="875"/>
      <c r="AI13" s="875" t="s">
        <v>238</v>
      </c>
      <c r="AJ13" s="875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</row>
    <row r="14" spans="1:50" ht="15.75" customHeight="1" thickBot="1">
      <c r="A14" s="964" t="s">
        <v>145</v>
      </c>
      <c r="B14" s="965"/>
      <c r="C14" s="929" t="s">
        <v>318</v>
      </c>
      <c r="D14" s="929"/>
      <c r="E14" s="929"/>
      <c r="F14" s="929"/>
      <c r="G14" s="836">
        <v>22340</v>
      </c>
      <c r="H14" s="836"/>
      <c r="I14" s="836">
        <f>ROUNDUP((G14*0.4%)+0,0)</f>
        <v>90</v>
      </c>
      <c r="J14" s="836"/>
      <c r="K14" s="836">
        <f>(G14+I14)*7%</f>
        <v>1570.1000000000001</v>
      </c>
      <c r="L14" s="836"/>
      <c r="M14" s="866">
        <f>SUM(G14:L14)</f>
        <v>24000.1</v>
      </c>
      <c r="N14" s="866"/>
      <c r="O14" s="963">
        <f>O26+1000</f>
        <v>24000</v>
      </c>
      <c r="P14" s="963"/>
      <c r="Q14" s="836">
        <v>18616</v>
      </c>
      <c r="R14" s="836"/>
      <c r="S14" s="836">
        <f>ROUNDUP((Q14*0.4%)+0,0)</f>
        <v>75</v>
      </c>
      <c r="T14" s="836"/>
      <c r="U14" s="836">
        <f>(Q14+S14)*7%</f>
        <v>1308.3700000000001</v>
      </c>
      <c r="V14" s="836"/>
      <c r="W14" s="866">
        <f>SUM(Q14:V14)</f>
        <v>19999.37</v>
      </c>
      <c r="X14" s="866"/>
      <c r="Y14" s="963">
        <f>Y26+1000</f>
        <v>20000</v>
      </c>
      <c r="Z14" s="963"/>
      <c r="AA14" s="836">
        <v>17220</v>
      </c>
      <c r="AB14" s="836"/>
      <c r="AC14" s="836">
        <f>ROUNDUP((AA14*0.4%)+0,0)</f>
        <v>69</v>
      </c>
      <c r="AD14" s="836"/>
      <c r="AE14" s="836">
        <f>(AA14+AC14)*7%</f>
        <v>1210.23</v>
      </c>
      <c r="AF14" s="836"/>
      <c r="AG14" s="866">
        <f>SUM(AA14:AF14)</f>
        <v>18499.23</v>
      </c>
      <c r="AH14" s="866"/>
      <c r="AI14" s="963">
        <f>AI26+1000</f>
        <v>18500</v>
      </c>
      <c r="AJ14" s="9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500">
        <f>O14-M14</f>
        <v>-9.9999999998544808E-2</v>
      </c>
      <c r="AV14" s="500">
        <f>Y14-W14</f>
        <v>0.63000000000101863</v>
      </c>
      <c r="AW14" s="500">
        <f>AI14-AG14</f>
        <v>0.77000000000043656</v>
      </c>
      <c r="AX14" s="500">
        <f>AS14-AQ14</f>
        <v>0</v>
      </c>
    </row>
    <row r="15" spans="1:50" ht="15" customHeight="1" thickBot="1">
      <c r="A15" s="968"/>
      <c r="B15" s="969"/>
      <c r="C15" s="929" t="s">
        <v>387</v>
      </c>
      <c r="D15" s="929"/>
      <c r="E15" s="929"/>
      <c r="F15" s="929"/>
      <c r="G15" s="836">
        <v>23270</v>
      </c>
      <c r="H15" s="836"/>
      <c r="I15" s="836">
        <f t="shared" ref="I15:I17" si="0">ROUNDUP((G15*0.4%)+0,0)</f>
        <v>94</v>
      </c>
      <c r="J15" s="836"/>
      <c r="K15" s="836">
        <f t="shared" ref="K15:K17" si="1">(G15+I15)*7%</f>
        <v>1635.4800000000002</v>
      </c>
      <c r="L15" s="836"/>
      <c r="M15" s="866">
        <f t="shared" ref="M15:M17" si="2">SUM(G15:L15)</f>
        <v>24999.48</v>
      </c>
      <c r="N15" s="866"/>
      <c r="O15" s="963">
        <f>O27+1000</f>
        <v>25000</v>
      </c>
      <c r="P15" s="963"/>
      <c r="Q15" s="836">
        <v>19547</v>
      </c>
      <c r="R15" s="836"/>
      <c r="S15" s="836">
        <f t="shared" ref="S15:S17" si="3">ROUNDUP((Q15*0.4%)+0,0)</f>
        <v>79</v>
      </c>
      <c r="T15" s="836"/>
      <c r="U15" s="836">
        <f t="shared" ref="U15:U17" si="4">(Q15+S15)*7%</f>
        <v>1373.8200000000002</v>
      </c>
      <c r="V15" s="836"/>
      <c r="W15" s="866">
        <f t="shared" ref="W15:W17" si="5">SUM(Q15:V15)</f>
        <v>20999.82</v>
      </c>
      <c r="X15" s="866"/>
      <c r="Y15" s="963">
        <f>Y27+1000</f>
        <v>21000</v>
      </c>
      <c r="Z15" s="963"/>
      <c r="AA15" s="836">
        <v>17686</v>
      </c>
      <c r="AB15" s="836"/>
      <c r="AC15" s="836">
        <f t="shared" ref="AC15:AC16" si="6">ROUNDUP((AA15*0.4%)+0,0)</f>
        <v>71</v>
      </c>
      <c r="AD15" s="836"/>
      <c r="AE15" s="836">
        <f t="shared" ref="AE15:AE16" si="7">(AA15+AC15)*7%</f>
        <v>1242.99</v>
      </c>
      <c r="AF15" s="836"/>
      <c r="AG15" s="866">
        <f t="shared" ref="AG15:AG16" si="8">SUM(AA15:AF15)</f>
        <v>18999.990000000002</v>
      </c>
      <c r="AH15" s="866"/>
      <c r="AI15" s="963">
        <f>AI27+1000</f>
        <v>19000</v>
      </c>
      <c r="AJ15" s="9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500">
        <f t="shared" ref="AU15:AU18" si="9">O15-M15</f>
        <v>0.52000000000043656</v>
      </c>
      <c r="AV15" s="500">
        <f t="shared" ref="AV15:AV19" si="10">Y15-W15</f>
        <v>0.18000000000029104</v>
      </c>
      <c r="AW15" s="500">
        <f t="shared" ref="AW15" si="11">AI15-AG15</f>
        <v>9.9999999983992893E-3</v>
      </c>
      <c r="AX15" s="500">
        <f>AS15-AQ15</f>
        <v>0</v>
      </c>
    </row>
    <row r="16" spans="1:50" ht="15" customHeight="1" thickBot="1">
      <c r="A16" s="964" t="s">
        <v>411</v>
      </c>
      <c r="B16" s="965"/>
      <c r="C16" s="929" t="s">
        <v>38</v>
      </c>
      <c r="D16" s="929"/>
      <c r="E16" s="929"/>
      <c r="F16" s="929"/>
      <c r="G16" s="836">
        <v>24202</v>
      </c>
      <c r="H16" s="836"/>
      <c r="I16" s="836">
        <f t="shared" si="0"/>
        <v>97</v>
      </c>
      <c r="J16" s="836"/>
      <c r="K16" s="836">
        <f t="shared" si="1"/>
        <v>1700.93</v>
      </c>
      <c r="L16" s="836"/>
      <c r="M16" s="866">
        <f t="shared" si="2"/>
        <v>25999.93</v>
      </c>
      <c r="N16" s="866"/>
      <c r="O16" s="963">
        <f t="shared" ref="O16:O21" si="12">O28+1000</f>
        <v>26000</v>
      </c>
      <c r="P16" s="963"/>
      <c r="Q16" s="836">
        <v>20478</v>
      </c>
      <c r="R16" s="836"/>
      <c r="S16" s="836">
        <f t="shared" si="3"/>
        <v>82</v>
      </c>
      <c r="T16" s="836"/>
      <c r="U16" s="836">
        <f t="shared" si="4"/>
        <v>1439.2</v>
      </c>
      <c r="V16" s="836"/>
      <c r="W16" s="866">
        <f t="shared" si="5"/>
        <v>21999.200000000001</v>
      </c>
      <c r="X16" s="866"/>
      <c r="Y16" s="963">
        <f t="shared" ref="Y16:Y21" si="13">Y28+1000</f>
        <v>22000</v>
      </c>
      <c r="Z16" s="963"/>
      <c r="AA16" s="836">
        <v>18616</v>
      </c>
      <c r="AB16" s="836"/>
      <c r="AC16" s="836">
        <f t="shared" si="6"/>
        <v>75</v>
      </c>
      <c r="AD16" s="836"/>
      <c r="AE16" s="836">
        <f t="shared" si="7"/>
        <v>1308.3700000000001</v>
      </c>
      <c r="AF16" s="836"/>
      <c r="AG16" s="866">
        <f t="shared" si="8"/>
        <v>19999.37</v>
      </c>
      <c r="AH16" s="866"/>
      <c r="AI16" s="963">
        <f t="shared" ref="AI16:AI18" si="14">AI28+1000</f>
        <v>20000</v>
      </c>
      <c r="AJ16" s="9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500">
        <f t="shared" si="9"/>
        <v>6.9999999999708962E-2</v>
      </c>
      <c r="AV16" s="500">
        <f t="shared" si="10"/>
        <v>0.7999999999992724</v>
      </c>
      <c r="AW16" s="500">
        <f>AI16-AG16</f>
        <v>0.63000000000101863</v>
      </c>
      <c r="AX16" s="500"/>
    </row>
    <row r="17" spans="1:50" ht="15" customHeight="1" thickBot="1">
      <c r="A17" s="966"/>
      <c r="B17" s="967"/>
      <c r="C17" s="929" t="s">
        <v>39</v>
      </c>
      <c r="D17" s="929"/>
      <c r="E17" s="929"/>
      <c r="F17" s="929"/>
      <c r="G17" s="836">
        <v>25132</v>
      </c>
      <c r="H17" s="836"/>
      <c r="I17" s="836">
        <f t="shared" si="0"/>
        <v>101</v>
      </c>
      <c r="J17" s="836"/>
      <c r="K17" s="836">
        <f t="shared" si="1"/>
        <v>1766.3100000000002</v>
      </c>
      <c r="L17" s="836"/>
      <c r="M17" s="866">
        <f t="shared" si="2"/>
        <v>26999.31</v>
      </c>
      <c r="N17" s="866"/>
      <c r="O17" s="963">
        <f t="shared" si="12"/>
        <v>27000</v>
      </c>
      <c r="P17" s="963"/>
      <c r="Q17" s="836">
        <v>21409</v>
      </c>
      <c r="R17" s="836"/>
      <c r="S17" s="836">
        <f t="shared" si="3"/>
        <v>86</v>
      </c>
      <c r="T17" s="836"/>
      <c r="U17" s="836">
        <f t="shared" si="4"/>
        <v>1504.65</v>
      </c>
      <c r="V17" s="836"/>
      <c r="W17" s="866">
        <f t="shared" si="5"/>
        <v>22999.65</v>
      </c>
      <c r="X17" s="866"/>
      <c r="Y17" s="963">
        <f t="shared" si="13"/>
        <v>23000</v>
      </c>
      <c r="Z17" s="963"/>
      <c r="AA17" s="836">
        <v>19547</v>
      </c>
      <c r="AB17" s="836"/>
      <c r="AC17" s="836">
        <f>ROUNDUP((AA17*0.4%)+0,0)</f>
        <v>79</v>
      </c>
      <c r="AD17" s="836"/>
      <c r="AE17" s="836">
        <f>(AA17+AC17)*7%</f>
        <v>1373.8200000000002</v>
      </c>
      <c r="AF17" s="836"/>
      <c r="AG17" s="866">
        <f>SUM(AA17:AF17)</f>
        <v>20999.82</v>
      </c>
      <c r="AH17" s="866"/>
      <c r="AI17" s="963">
        <f t="shared" si="14"/>
        <v>21000</v>
      </c>
      <c r="AJ17" s="9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500">
        <f t="shared" si="9"/>
        <v>0.68999999999869033</v>
      </c>
      <c r="AV17" s="500">
        <f t="shared" si="10"/>
        <v>0.34999999999854481</v>
      </c>
      <c r="AW17" s="500">
        <f>AI17-AG17</f>
        <v>0.18000000000029104</v>
      </c>
      <c r="AX17" s="500"/>
    </row>
    <row r="18" spans="1:50" ht="15" customHeight="1" thickBot="1">
      <c r="A18" s="964" t="s">
        <v>517</v>
      </c>
      <c r="B18" s="965"/>
      <c r="C18" s="929" t="s">
        <v>336</v>
      </c>
      <c r="D18" s="929"/>
      <c r="E18" s="929"/>
      <c r="F18" s="929"/>
      <c r="G18" s="836">
        <v>26063</v>
      </c>
      <c r="H18" s="836"/>
      <c r="I18" s="836">
        <f>ROUNDUP((G18*0.4%)+0,0)</f>
        <v>105</v>
      </c>
      <c r="J18" s="836"/>
      <c r="K18" s="836">
        <f>(G18+I18)*7%</f>
        <v>1831.7600000000002</v>
      </c>
      <c r="L18" s="836"/>
      <c r="M18" s="866">
        <f>SUM(G18:L18)</f>
        <v>27999.760000000002</v>
      </c>
      <c r="N18" s="866"/>
      <c r="O18" s="963">
        <f t="shared" si="12"/>
        <v>28000</v>
      </c>
      <c r="P18" s="963"/>
      <c r="Q18" s="836">
        <v>22340</v>
      </c>
      <c r="R18" s="836"/>
      <c r="S18" s="836">
        <f>ROUNDUP((Q18*0.4%)+0,0)</f>
        <v>90</v>
      </c>
      <c r="T18" s="836"/>
      <c r="U18" s="836">
        <f>(Q18+S18)*7%</f>
        <v>1570.1000000000001</v>
      </c>
      <c r="V18" s="836"/>
      <c r="W18" s="866">
        <f>SUM(Q18:V18)</f>
        <v>24000.1</v>
      </c>
      <c r="X18" s="866"/>
      <c r="Y18" s="963">
        <f t="shared" si="13"/>
        <v>24000</v>
      </c>
      <c r="Z18" s="963"/>
      <c r="AA18" s="836">
        <v>20478</v>
      </c>
      <c r="AB18" s="836"/>
      <c r="AC18" s="836">
        <f>ROUNDUP((AA18*0.4%)+0,0)</f>
        <v>82</v>
      </c>
      <c r="AD18" s="836"/>
      <c r="AE18" s="836">
        <f>(AA18+AC18)*7%</f>
        <v>1439.2</v>
      </c>
      <c r="AF18" s="836"/>
      <c r="AG18" s="866">
        <f>SUM(AA18:AF18)</f>
        <v>21999.200000000001</v>
      </c>
      <c r="AH18" s="866"/>
      <c r="AI18" s="963">
        <f t="shared" si="14"/>
        <v>22000</v>
      </c>
      <c r="AJ18" s="963"/>
      <c r="AK18" s="163"/>
      <c r="AL18" s="163"/>
      <c r="AM18" s="163"/>
      <c r="AN18" s="163"/>
      <c r="AO18" s="163"/>
      <c r="AP18" s="163"/>
      <c r="AQ18" s="163"/>
      <c r="AR18" s="163"/>
      <c r="AS18" s="163"/>
      <c r="AT18" s="163"/>
      <c r="AU18" s="500">
        <f t="shared" si="9"/>
        <v>0.23999999999796273</v>
      </c>
      <c r="AV18" s="500">
        <f t="shared" si="10"/>
        <v>-9.9999999998544808E-2</v>
      </c>
      <c r="AW18" s="500"/>
    </row>
    <row r="19" spans="1:50" ht="15" customHeight="1" thickBot="1">
      <c r="A19" s="814"/>
      <c r="B19" s="815"/>
      <c r="C19" s="929" t="s">
        <v>337</v>
      </c>
      <c r="D19" s="929"/>
      <c r="E19" s="929"/>
      <c r="F19" s="929"/>
      <c r="G19" s="836">
        <v>26994</v>
      </c>
      <c r="H19" s="836"/>
      <c r="I19" s="836">
        <f t="shared" ref="I19:I21" si="15">ROUNDUP((G19*0.4%)+0,0)</f>
        <v>108</v>
      </c>
      <c r="J19" s="836"/>
      <c r="K19" s="836">
        <f t="shared" ref="K19:K21" si="16">(G19+I19)*7%</f>
        <v>1897.14</v>
      </c>
      <c r="L19" s="836"/>
      <c r="M19" s="866">
        <f t="shared" ref="M19:M21" si="17">SUM(G19:L19)</f>
        <v>28999.14</v>
      </c>
      <c r="N19" s="866"/>
      <c r="O19" s="963">
        <f t="shared" si="12"/>
        <v>29000</v>
      </c>
      <c r="P19" s="963"/>
      <c r="Q19" s="836">
        <v>23270</v>
      </c>
      <c r="R19" s="836"/>
      <c r="S19" s="836">
        <f t="shared" ref="S19:S21" si="18">ROUNDUP((Q19*0.4%)+0,0)</f>
        <v>94</v>
      </c>
      <c r="T19" s="836"/>
      <c r="U19" s="836">
        <f t="shared" ref="U19:U21" si="19">(Q19+S19)*7%</f>
        <v>1635.4800000000002</v>
      </c>
      <c r="V19" s="836"/>
      <c r="W19" s="866">
        <f t="shared" ref="W19:W21" si="20">SUM(Q19:V19)</f>
        <v>24999.48</v>
      </c>
      <c r="X19" s="866"/>
      <c r="Y19" s="963">
        <f t="shared" si="13"/>
        <v>25000</v>
      </c>
      <c r="Z19" s="963"/>
      <c r="AA19" s="164"/>
      <c r="AB19" s="164"/>
      <c r="AC19" s="164"/>
      <c r="AD19" s="164"/>
      <c r="AE19" s="164"/>
      <c r="AF19" s="164"/>
      <c r="AG19" s="164"/>
      <c r="AH19" s="164"/>
      <c r="AI19" s="164"/>
      <c r="AJ19" s="164"/>
      <c r="AK19" s="163"/>
      <c r="AL19" s="163"/>
      <c r="AM19" s="163"/>
      <c r="AN19" s="163"/>
      <c r="AO19" s="163"/>
      <c r="AP19" s="163"/>
      <c r="AQ19" s="163"/>
      <c r="AR19" s="163"/>
      <c r="AS19" s="163"/>
      <c r="AT19" s="163"/>
      <c r="AU19" s="500">
        <f>O19-M19</f>
        <v>0.86000000000058208</v>
      </c>
      <c r="AV19" s="500">
        <f t="shared" si="10"/>
        <v>0.52000000000043656</v>
      </c>
      <c r="AW19" s="500"/>
    </row>
    <row r="20" spans="1:50" ht="15" customHeight="1" thickBot="1">
      <c r="C20" s="929" t="s">
        <v>338</v>
      </c>
      <c r="D20" s="929"/>
      <c r="E20" s="929"/>
      <c r="F20" s="929"/>
      <c r="G20" s="836">
        <v>27925</v>
      </c>
      <c r="H20" s="836"/>
      <c r="I20" s="836">
        <f t="shared" si="15"/>
        <v>112</v>
      </c>
      <c r="J20" s="836"/>
      <c r="K20" s="836">
        <f t="shared" si="16"/>
        <v>1962.5900000000001</v>
      </c>
      <c r="L20" s="836"/>
      <c r="M20" s="866">
        <f t="shared" si="17"/>
        <v>29999.59</v>
      </c>
      <c r="N20" s="866"/>
      <c r="O20" s="963">
        <f t="shared" si="12"/>
        <v>30000</v>
      </c>
      <c r="P20" s="963"/>
      <c r="Q20" s="836">
        <v>24202</v>
      </c>
      <c r="R20" s="836"/>
      <c r="S20" s="836">
        <f t="shared" si="18"/>
        <v>97</v>
      </c>
      <c r="T20" s="836"/>
      <c r="U20" s="836">
        <f t="shared" si="19"/>
        <v>1700.93</v>
      </c>
      <c r="V20" s="836"/>
      <c r="W20" s="866">
        <f t="shared" si="20"/>
        <v>25999.93</v>
      </c>
      <c r="X20" s="866"/>
      <c r="Y20" s="963">
        <f t="shared" si="13"/>
        <v>26000</v>
      </c>
      <c r="Z20" s="963"/>
      <c r="AA20" s="164"/>
      <c r="AB20" s="164"/>
      <c r="AC20" s="164"/>
      <c r="AD20" s="164"/>
      <c r="AE20" s="164"/>
      <c r="AF20" s="164"/>
      <c r="AG20" s="164"/>
      <c r="AH20" s="164"/>
      <c r="AI20" s="164"/>
      <c r="AJ20" s="164"/>
      <c r="AK20" s="163"/>
      <c r="AL20" s="163"/>
      <c r="AM20" s="163"/>
      <c r="AN20" s="163"/>
      <c r="AO20" s="163"/>
      <c r="AP20" s="163"/>
      <c r="AQ20" s="163"/>
      <c r="AR20" s="163"/>
      <c r="AS20" s="163"/>
      <c r="AT20" s="163"/>
    </row>
    <row r="21" spans="1:50" ht="15" customHeight="1" thickBot="1">
      <c r="A21" s="840"/>
      <c r="B21" s="901"/>
      <c r="C21" s="929" t="s">
        <v>339</v>
      </c>
      <c r="D21" s="929"/>
      <c r="E21" s="929"/>
      <c r="F21" s="929"/>
      <c r="G21" s="836">
        <v>28856</v>
      </c>
      <c r="H21" s="836"/>
      <c r="I21" s="836">
        <f t="shared" si="15"/>
        <v>116</v>
      </c>
      <c r="J21" s="836"/>
      <c r="K21" s="836">
        <f t="shared" si="16"/>
        <v>2028.0400000000002</v>
      </c>
      <c r="L21" s="836"/>
      <c r="M21" s="866">
        <f t="shared" si="17"/>
        <v>31000.04</v>
      </c>
      <c r="N21" s="866"/>
      <c r="O21" s="963">
        <f t="shared" si="12"/>
        <v>31000</v>
      </c>
      <c r="P21" s="963"/>
      <c r="Q21" s="836">
        <v>25132</v>
      </c>
      <c r="R21" s="836"/>
      <c r="S21" s="836">
        <f t="shared" si="18"/>
        <v>101</v>
      </c>
      <c r="T21" s="836"/>
      <c r="U21" s="836">
        <f t="shared" si="19"/>
        <v>1766.3100000000002</v>
      </c>
      <c r="V21" s="836"/>
      <c r="W21" s="866">
        <f t="shared" si="20"/>
        <v>26999.31</v>
      </c>
      <c r="X21" s="866"/>
      <c r="Y21" s="963">
        <f t="shared" si="13"/>
        <v>27000</v>
      </c>
      <c r="Z21" s="963"/>
      <c r="AA21" s="164"/>
      <c r="AB21" s="164"/>
      <c r="AC21" s="164"/>
      <c r="AD21" s="164"/>
      <c r="AE21" s="164"/>
      <c r="AF21" s="164"/>
      <c r="AG21" s="164"/>
      <c r="AH21" s="164"/>
      <c r="AI21" s="164"/>
      <c r="AJ21" s="164"/>
      <c r="AK21" s="164"/>
      <c r="AL21" s="164"/>
      <c r="AM21" s="164"/>
      <c r="AN21" s="164"/>
      <c r="AO21" s="164"/>
      <c r="AP21" s="164"/>
      <c r="AQ21" s="164"/>
      <c r="AR21" s="164"/>
      <c r="AS21" s="164"/>
      <c r="AT21" s="164"/>
    </row>
    <row r="22" spans="1:50" ht="15" customHeight="1" thickBot="1">
      <c r="A22" s="841"/>
      <c r="B22" s="841"/>
      <c r="C22" s="174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  <c r="O22" s="163"/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  <c r="AA22" s="163"/>
      <c r="AB22" s="163"/>
      <c r="AC22" s="163"/>
      <c r="AD22" s="163"/>
      <c r="AE22" s="163"/>
      <c r="AF22" s="163"/>
      <c r="AG22" s="163"/>
      <c r="AH22" s="163"/>
      <c r="AI22" s="163"/>
      <c r="AJ22" s="163"/>
      <c r="AK22" s="163"/>
      <c r="AL22" s="163"/>
      <c r="AM22" s="163"/>
      <c r="AN22" s="163"/>
      <c r="AO22" s="163"/>
      <c r="AP22" s="163"/>
      <c r="AQ22" s="163"/>
      <c r="AR22" s="163"/>
      <c r="AS22" s="163"/>
      <c r="AT22" s="163"/>
    </row>
    <row r="23" spans="1:50" ht="17.25" customHeight="1" thickBot="1">
      <c r="A23" s="479"/>
      <c r="B23" s="479"/>
      <c r="C23" s="880" t="s">
        <v>267</v>
      </c>
      <c r="D23" s="880"/>
      <c r="E23" s="880"/>
      <c r="F23" s="880"/>
      <c r="G23" s="867" t="s">
        <v>2</v>
      </c>
      <c r="H23" s="867"/>
      <c r="I23" s="867"/>
      <c r="J23" s="867"/>
      <c r="K23" s="867"/>
      <c r="L23" s="867"/>
      <c r="M23" s="867"/>
      <c r="N23" s="867"/>
      <c r="O23" s="867"/>
      <c r="P23" s="867"/>
      <c r="Q23" s="881" t="s">
        <v>3</v>
      </c>
      <c r="R23" s="882"/>
      <c r="S23" s="882"/>
      <c r="T23" s="882"/>
      <c r="U23" s="882"/>
      <c r="V23" s="882"/>
      <c r="W23" s="882"/>
      <c r="X23" s="882"/>
      <c r="Y23" s="882"/>
      <c r="Z23" s="882"/>
      <c r="AA23" s="882"/>
      <c r="AB23" s="882"/>
      <c r="AC23" s="882"/>
      <c r="AD23" s="882"/>
      <c r="AE23" s="882"/>
      <c r="AF23" s="882"/>
      <c r="AG23" s="882"/>
      <c r="AH23" s="882"/>
      <c r="AI23" s="882"/>
      <c r="AJ23" s="882"/>
      <c r="AK23" s="882"/>
      <c r="AL23" s="882"/>
      <c r="AM23" s="882"/>
      <c r="AN23" s="882"/>
      <c r="AO23" s="882"/>
      <c r="AP23" s="882"/>
      <c r="AQ23" s="882"/>
      <c r="AR23" s="882"/>
      <c r="AS23" s="882"/>
      <c r="AT23" s="883"/>
    </row>
    <row r="24" spans="1:50" ht="17.25" customHeight="1" thickBot="1">
      <c r="A24" s="840"/>
      <c r="B24" s="841"/>
      <c r="C24" s="880"/>
      <c r="D24" s="880"/>
      <c r="E24" s="880"/>
      <c r="F24" s="880"/>
      <c r="G24" s="884" t="s">
        <v>289</v>
      </c>
      <c r="H24" s="884"/>
      <c r="I24" s="884"/>
      <c r="J24" s="884"/>
      <c r="K24" s="884"/>
      <c r="L24" s="884"/>
      <c r="M24" s="884"/>
      <c r="N24" s="884"/>
      <c r="O24" s="884"/>
      <c r="P24" s="884"/>
      <c r="Q24" s="884" t="s">
        <v>289</v>
      </c>
      <c r="R24" s="884"/>
      <c r="S24" s="884"/>
      <c r="T24" s="884"/>
      <c r="U24" s="884"/>
      <c r="V24" s="884"/>
      <c r="W24" s="884"/>
      <c r="X24" s="884"/>
      <c r="Y24" s="884"/>
      <c r="Z24" s="884"/>
      <c r="AA24" s="884" t="s">
        <v>280</v>
      </c>
      <c r="AB24" s="884"/>
      <c r="AC24" s="884"/>
      <c r="AD24" s="884"/>
      <c r="AE24" s="884"/>
      <c r="AF24" s="884"/>
      <c r="AG24" s="884"/>
      <c r="AH24" s="884"/>
      <c r="AI24" s="884"/>
      <c r="AJ24" s="884"/>
      <c r="AK24" s="884" t="s">
        <v>409</v>
      </c>
      <c r="AL24" s="884"/>
      <c r="AM24" s="884"/>
      <c r="AN24" s="884"/>
      <c r="AO24" s="884"/>
      <c r="AP24" s="884"/>
      <c r="AQ24" s="884"/>
      <c r="AR24" s="884"/>
      <c r="AS24" s="884"/>
      <c r="AT24" s="884"/>
    </row>
    <row r="25" spans="1:50" ht="16.5" customHeight="1" thickBot="1">
      <c r="A25" s="479"/>
      <c r="B25" s="479"/>
      <c r="C25" s="880"/>
      <c r="D25" s="880"/>
      <c r="E25" s="880"/>
      <c r="F25" s="880"/>
      <c r="G25" s="879" t="s">
        <v>0</v>
      </c>
      <c r="H25" s="879"/>
      <c r="I25" s="879" t="s">
        <v>34</v>
      </c>
      <c r="J25" s="879"/>
      <c r="K25" s="879" t="s">
        <v>35</v>
      </c>
      <c r="L25" s="879"/>
      <c r="M25" s="879" t="s">
        <v>28</v>
      </c>
      <c r="N25" s="879"/>
      <c r="O25" s="879" t="s">
        <v>238</v>
      </c>
      <c r="P25" s="879"/>
      <c r="Q25" s="879" t="s">
        <v>0</v>
      </c>
      <c r="R25" s="879"/>
      <c r="S25" s="879" t="s">
        <v>34</v>
      </c>
      <c r="T25" s="879"/>
      <c r="U25" s="879" t="s">
        <v>35</v>
      </c>
      <c r="V25" s="879"/>
      <c r="W25" s="879" t="s">
        <v>28</v>
      </c>
      <c r="X25" s="879"/>
      <c r="Y25" s="879" t="s">
        <v>238</v>
      </c>
      <c r="Z25" s="879"/>
      <c r="AA25" s="879" t="s">
        <v>0</v>
      </c>
      <c r="AB25" s="879"/>
      <c r="AC25" s="879" t="s">
        <v>34</v>
      </c>
      <c r="AD25" s="879"/>
      <c r="AE25" s="879" t="s">
        <v>35</v>
      </c>
      <c r="AF25" s="879"/>
      <c r="AG25" s="879" t="s">
        <v>28</v>
      </c>
      <c r="AH25" s="879"/>
      <c r="AI25" s="879" t="s">
        <v>238</v>
      </c>
      <c r="AJ25" s="879"/>
      <c r="AK25" s="879" t="s">
        <v>0</v>
      </c>
      <c r="AL25" s="879"/>
      <c r="AM25" s="879" t="s">
        <v>34</v>
      </c>
      <c r="AN25" s="879"/>
      <c r="AO25" s="879" t="s">
        <v>35</v>
      </c>
      <c r="AP25" s="879"/>
      <c r="AQ25" s="879" t="s">
        <v>28</v>
      </c>
      <c r="AR25" s="879"/>
      <c r="AS25" s="879" t="s">
        <v>238</v>
      </c>
      <c r="AT25" s="879"/>
    </row>
    <row r="26" spans="1:50" ht="15.75" customHeight="1" thickBot="1">
      <c r="A26" s="840"/>
      <c r="B26" s="841"/>
      <c r="C26" s="931" t="s">
        <v>318</v>
      </c>
      <c r="D26" s="931"/>
      <c r="E26" s="931"/>
      <c r="F26" s="931"/>
      <c r="G26" s="845">
        <v>21409</v>
      </c>
      <c r="H26" s="845"/>
      <c r="I26" s="845">
        <f>ROUNDUP((G26*0.4%)+0,0)</f>
        <v>86</v>
      </c>
      <c r="J26" s="845"/>
      <c r="K26" s="845">
        <f>(G26+I26)*7%</f>
        <v>1504.65</v>
      </c>
      <c r="L26" s="845"/>
      <c r="M26" s="846">
        <f>SUM(G26:L26)</f>
        <v>22999.65</v>
      </c>
      <c r="N26" s="846"/>
      <c r="O26" s="962">
        <v>23000</v>
      </c>
      <c r="P26" s="962"/>
      <c r="Q26" s="845">
        <v>17686</v>
      </c>
      <c r="R26" s="845"/>
      <c r="S26" s="845">
        <f>ROUNDUP((Q26*0.4%)+0,0)</f>
        <v>71</v>
      </c>
      <c r="T26" s="845"/>
      <c r="U26" s="845">
        <f>(Q26+S26)*7%</f>
        <v>1242.99</v>
      </c>
      <c r="V26" s="845"/>
      <c r="W26" s="846">
        <f>SUM(Q26:V26)</f>
        <v>18999.990000000002</v>
      </c>
      <c r="X26" s="846"/>
      <c r="Y26" s="962">
        <v>19000</v>
      </c>
      <c r="Z26" s="962"/>
      <c r="AA26" s="845">
        <v>16289</v>
      </c>
      <c r="AB26" s="845"/>
      <c r="AC26" s="845">
        <f>ROUNDUP((AA26*0.4%)+0,0)</f>
        <v>66</v>
      </c>
      <c r="AD26" s="845"/>
      <c r="AE26" s="845">
        <f>(AA26+AC26)*7%</f>
        <v>1144.8500000000001</v>
      </c>
      <c r="AF26" s="845"/>
      <c r="AG26" s="846">
        <f>SUM(AA26:AF26)</f>
        <v>17499.849999999999</v>
      </c>
      <c r="AH26" s="846"/>
      <c r="AI26" s="962">
        <v>17500</v>
      </c>
      <c r="AJ26" s="962"/>
      <c r="AK26" s="845">
        <v>16289</v>
      </c>
      <c r="AL26" s="845"/>
      <c r="AM26" s="845">
        <f>ROUNDUP((AK26*0.4%)+0,0)</f>
        <v>66</v>
      </c>
      <c r="AN26" s="845"/>
      <c r="AO26" s="845">
        <f>(AK26+AM26)*7%</f>
        <v>1144.8500000000001</v>
      </c>
      <c r="AP26" s="845"/>
      <c r="AQ26" s="846">
        <f>SUM(AK26:AP26)</f>
        <v>17499.849999999999</v>
      </c>
      <c r="AR26" s="846"/>
      <c r="AS26" s="962">
        <v>17500</v>
      </c>
      <c r="AT26" s="962"/>
      <c r="AU26" s="500">
        <f>O26-M26</f>
        <v>0.34999999999854481</v>
      </c>
      <c r="AV26" s="500">
        <f>Y26-W26</f>
        <v>9.9999999983992893E-3</v>
      </c>
      <c r="AW26" s="500">
        <f>AI26-AG26</f>
        <v>0.15000000000145519</v>
      </c>
      <c r="AX26" s="500">
        <f>AS26-AQ26</f>
        <v>0.15000000000145519</v>
      </c>
    </row>
    <row r="27" spans="1:50" ht="15.75" customHeight="1" thickBot="1">
      <c r="A27" s="172"/>
      <c r="B27" s="172"/>
      <c r="C27" s="931" t="s">
        <v>387</v>
      </c>
      <c r="D27" s="931"/>
      <c r="E27" s="931"/>
      <c r="F27" s="931"/>
      <c r="G27" s="845">
        <v>22340</v>
      </c>
      <c r="H27" s="845"/>
      <c r="I27" s="845">
        <f t="shared" ref="I27" si="21">ROUNDUP((G27*0.4%)+0,0)</f>
        <v>90</v>
      </c>
      <c r="J27" s="845"/>
      <c r="K27" s="845">
        <f t="shared" ref="K27" si="22">(G27+I27)*7%</f>
        <v>1570.1000000000001</v>
      </c>
      <c r="L27" s="845"/>
      <c r="M27" s="846">
        <f>SUM(G27:L27)</f>
        <v>24000.1</v>
      </c>
      <c r="N27" s="846"/>
      <c r="O27" s="962">
        <v>24000</v>
      </c>
      <c r="P27" s="962"/>
      <c r="Q27" s="845">
        <v>18616</v>
      </c>
      <c r="R27" s="845"/>
      <c r="S27" s="845">
        <f t="shared" ref="S27" si="23">ROUNDUP((Q27*0.4%)+0,0)</f>
        <v>75</v>
      </c>
      <c r="T27" s="845"/>
      <c r="U27" s="845">
        <f t="shared" ref="U27" si="24">(Q27+S27)*7%</f>
        <v>1308.3700000000001</v>
      </c>
      <c r="V27" s="845"/>
      <c r="W27" s="846">
        <f>SUM(Q27:V27)</f>
        <v>19999.37</v>
      </c>
      <c r="X27" s="846"/>
      <c r="Y27" s="962">
        <v>20000</v>
      </c>
      <c r="Z27" s="962"/>
      <c r="AA27" s="845">
        <v>16754</v>
      </c>
      <c r="AB27" s="845"/>
      <c r="AC27" s="845">
        <f t="shared" ref="AC27" si="25">ROUNDUP((AA27*0.4%)+0,0)</f>
        <v>68</v>
      </c>
      <c r="AD27" s="845"/>
      <c r="AE27" s="845">
        <f t="shared" ref="AE27" si="26">(AA27+AC27)*7%</f>
        <v>1177.5400000000002</v>
      </c>
      <c r="AF27" s="845"/>
      <c r="AG27" s="846">
        <f t="shared" ref="AG27" si="27">SUM(AA27:AF27)</f>
        <v>17999.54</v>
      </c>
      <c r="AH27" s="846"/>
      <c r="AI27" s="962">
        <v>18000</v>
      </c>
      <c r="AJ27" s="962"/>
      <c r="AK27" s="845">
        <v>17220</v>
      </c>
      <c r="AL27" s="845"/>
      <c r="AM27" s="845">
        <f t="shared" ref="AM27" si="28">ROUNDUP((AK27*0.4%)+0,0)</f>
        <v>69</v>
      </c>
      <c r="AN27" s="845"/>
      <c r="AO27" s="845">
        <f t="shared" ref="AO27" si="29">(AK27+AM27)*7%</f>
        <v>1210.23</v>
      </c>
      <c r="AP27" s="845"/>
      <c r="AQ27" s="846">
        <f t="shared" ref="AQ27" si="30">SUM(AK27:AP27)</f>
        <v>18499.23</v>
      </c>
      <c r="AR27" s="846"/>
      <c r="AS27" s="962">
        <v>18500</v>
      </c>
      <c r="AT27" s="962"/>
      <c r="AU27" s="500">
        <f t="shared" ref="AU27:AU30" si="31">O27-M27</f>
        <v>-9.9999999998544808E-2</v>
      </c>
      <c r="AV27" s="500">
        <f t="shared" ref="AV27:AV31" si="32">Y27-W27</f>
        <v>0.63000000000101863</v>
      </c>
      <c r="AW27" s="500">
        <f t="shared" ref="AW27" si="33">AI27-AG27</f>
        <v>0.45999999999912689</v>
      </c>
      <c r="AX27" s="500">
        <f>AS27-AQ27</f>
        <v>0.77000000000043656</v>
      </c>
    </row>
    <row r="28" spans="1:50" ht="15.75" customHeight="1" thickBot="1">
      <c r="A28" s="840"/>
      <c r="B28" s="841"/>
      <c r="C28" s="931" t="s">
        <v>38</v>
      </c>
      <c r="D28" s="931"/>
      <c r="E28" s="931"/>
      <c r="F28" s="931"/>
      <c r="G28" s="845">
        <v>23270</v>
      </c>
      <c r="H28" s="845"/>
      <c r="I28" s="845">
        <f>ROUNDUP((G28*0.4%)+0,0)</f>
        <v>94</v>
      </c>
      <c r="J28" s="845"/>
      <c r="K28" s="845">
        <f>(G28+I28)*7%</f>
        <v>1635.4800000000002</v>
      </c>
      <c r="L28" s="845"/>
      <c r="M28" s="846">
        <f>SUM(G28:L28)</f>
        <v>24999.48</v>
      </c>
      <c r="N28" s="846"/>
      <c r="O28" s="962">
        <v>25000</v>
      </c>
      <c r="P28" s="962"/>
      <c r="Q28" s="845">
        <v>19547</v>
      </c>
      <c r="R28" s="845"/>
      <c r="S28" s="845">
        <f>ROUNDUP((Q28*0.4%)+0,0)</f>
        <v>79</v>
      </c>
      <c r="T28" s="845"/>
      <c r="U28" s="845">
        <f>(Q28+S28)*7%</f>
        <v>1373.8200000000002</v>
      </c>
      <c r="V28" s="845"/>
      <c r="W28" s="846">
        <f>SUM(Q28:V28)</f>
        <v>20999.82</v>
      </c>
      <c r="X28" s="846"/>
      <c r="Y28" s="962">
        <v>21000</v>
      </c>
      <c r="Z28" s="962"/>
      <c r="AA28" s="845">
        <v>17686</v>
      </c>
      <c r="AB28" s="845"/>
      <c r="AC28" s="845">
        <f>ROUNDUP((AA28*0.4%)+0,0)</f>
        <v>71</v>
      </c>
      <c r="AD28" s="845"/>
      <c r="AE28" s="845">
        <f>(AA28+AC28)*7%</f>
        <v>1242.99</v>
      </c>
      <c r="AF28" s="845"/>
      <c r="AG28" s="846">
        <f>SUM(AA28:AF28)</f>
        <v>18999.990000000002</v>
      </c>
      <c r="AH28" s="846"/>
      <c r="AI28" s="962">
        <v>19000</v>
      </c>
      <c r="AJ28" s="962"/>
      <c r="AK28" s="177"/>
      <c r="AL28" s="177"/>
      <c r="AM28" s="177"/>
      <c r="AN28" s="177"/>
      <c r="AO28" s="177"/>
      <c r="AP28" s="177"/>
      <c r="AQ28" s="177"/>
      <c r="AR28" s="177"/>
      <c r="AS28" s="177"/>
      <c r="AT28" s="177"/>
      <c r="AU28" s="500">
        <f t="shared" si="31"/>
        <v>0.52000000000043656</v>
      </c>
      <c r="AV28" s="500">
        <f t="shared" si="32"/>
        <v>0.18000000000029104</v>
      </c>
      <c r="AW28" s="500">
        <f>AI28-AG28</f>
        <v>9.9999999983992893E-3</v>
      </c>
      <c r="AX28" s="500"/>
    </row>
    <row r="29" spans="1:50" ht="15.75" customHeight="1" thickBot="1">
      <c r="A29" s="172"/>
      <c r="B29" s="172"/>
      <c r="C29" s="931" t="s">
        <v>39</v>
      </c>
      <c r="D29" s="931"/>
      <c r="E29" s="931"/>
      <c r="F29" s="931"/>
      <c r="G29" s="845">
        <v>24202</v>
      </c>
      <c r="H29" s="845"/>
      <c r="I29" s="845">
        <f t="shared" ref="I29:I30" si="34">ROUNDUP((G29*0.4%)+0,0)</f>
        <v>97</v>
      </c>
      <c r="J29" s="845"/>
      <c r="K29" s="845">
        <f t="shared" ref="K29:K30" si="35">(G29+I29)*7%</f>
        <v>1700.93</v>
      </c>
      <c r="L29" s="845"/>
      <c r="M29" s="846">
        <f t="shared" ref="M29:M30" si="36">SUM(G29:L29)</f>
        <v>25999.93</v>
      </c>
      <c r="N29" s="846"/>
      <c r="O29" s="962">
        <v>26000</v>
      </c>
      <c r="P29" s="962"/>
      <c r="Q29" s="845">
        <v>20478</v>
      </c>
      <c r="R29" s="845"/>
      <c r="S29" s="845">
        <f t="shared" ref="S29:S30" si="37">ROUNDUP((Q29*0.4%)+0,0)</f>
        <v>82</v>
      </c>
      <c r="T29" s="845"/>
      <c r="U29" s="845">
        <f t="shared" ref="U29:U30" si="38">(Q29+S29)*7%</f>
        <v>1439.2</v>
      </c>
      <c r="V29" s="845"/>
      <c r="W29" s="846">
        <f t="shared" ref="W29:W30" si="39">SUM(Q29:V29)</f>
        <v>21999.200000000001</v>
      </c>
      <c r="X29" s="846"/>
      <c r="Y29" s="962">
        <v>22000</v>
      </c>
      <c r="Z29" s="962"/>
      <c r="AA29" s="845">
        <v>18616</v>
      </c>
      <c r="AB29" s="845"/>
      <c r="AC29" s="845">
        <f t="shared" ref="AC29:AC30" si="40">ROUNDUP((AA29*0.4%)+0,0)</f>
        <v>75</v>
      </c>
      <c r="AD29" s="845"/>
      <c r="AE29" s="845">
        <f t="shared" ref="AE29:AE30" si="41">(AA29+AC29)*7%</f>
        <v>1308.3700000000001</v>
      </c>
      <c r="AF29" s="845"/>
      <c r="AG29" s="846">
        <f t="shared" ref="AG29:AG30" si="42">SUM(AA29:AF29)</f>
        <v>19999.37</v>
      </c>
      <c r="AH29" s="846"/>
      <c r="AI29" s="962">
        <v>20000</v>
      </c>
      <c r="AJ29" s="962"/>
      <c r="AK29" s="177"/>
      <c r="AL29" s="177"/>
      <c r="AM29" s="177"/>
      <c r="AN29" s="177"/>
      <c r="AO29" s="177"/>
      <c r="AP29" s="177"/>
      <c r="AQ29" s="177"/>
      <c r="AR29" s="177"/>
      <c r="AS29" s="177"/>
      <c r="AT29" s="177"/>
      <c r="AU29" s="500">
        <f t="shared" si="31"/>
        <v>6.9999999999708962E-2</v>
      </c>
      <c r="AV29" s="500">
        <f t="shared" si="32"/>
        <v>0.7999999999992724</v>
      </c>
      <c r="AW29" s="500">
        <f>AI29-AG29</f>
        <v>0.63000000000101863</v>
      </c>
      <c r="AX29" s="500"/>
    </row>
    <row r="30" spans="1:50" ht="15.75" customHeight="1" thickBot="1">
      <c r="A30" s="840"/>
      <c r="B30" s="901"/>
      <c r="C30" s="931" t="s">
        <v>336</v>
      </c>
      <c r="D30" s="931"/>
      <c r="E30" s="931"/>
      <c r="F30" s="931"/>
      <c r="G30" s="845">
        <v>25132</v>
      </c>
      <c r="H30" s="845"/>
      <c r="I30" s="845">
        <f t="shared" si="34"/>
        <v>101</v>
      </c>
      <c r="J30" s="845"/>
      <c r="K30" s="845">
        <f t="shared" si="35"/>
        <v>1766.3100000000002</v>
      </c>
      <c r="L30" s="845"/>
      <c r="M30" s="846">
        <f t="shared" si="36"/>
        <v>26999.31</v>
      </c>
      <c r="N30" s="846"/>
      <c r="O30" s="962">
        <v>27000</v>
      </c>
      <c r="P30" s="962"/>
      <c r="Q30" s="845">
        <v>21409</v>
      </c>
      <c r="R30" s="845"/>
      <c r="S30" s="845">
        <f t="shared" si="37"/>
        <v>86</v>
      </c>
      <c r="T30" s="845"/>
      <c r="U30" s="845">
        <f t="shared" si="38"/>
        <v>1504.65</v>
      </c>
      <c r="V30" s="845"/>
      <c r="W30" s="846">
        <f t="shared" si="39"/>
        <v>22999.65</v>
      </c>
      <c r="X30" s="846"/>
      <c r="Y30" s="962">
        <v>23000</v>
      </c>
      <c r="Z30" s="962"/>
      <c r="AA30" s="845">
        <v>19547</v>
      </c>
      <c r="AB30" s="845"/>
      <c r="AC30" s="845">
        <f t="shared" si="40"/>
        <v>79</v>
      </c>
      <c r="AD30" s="845"/>
      <c r="AE30" s="845">
        <f t="shared" si="41"/>
        <v>1373.8200000000002</v>
      </c>
      <c r="AF30" s="845"/>
      <c r="AG30" s="846">
        <f t="shared" si="42"/>
        <v>20999.82</v>
      </c>
      <c r="AH30" s="846"/>
      <c r="AI30" s="962">
        <v>21000</v>
      </c>
      <c r="AJ30" s="962"/>
      <c r="AK30" s="177"/>
      <c r="AL30" s="177"/>
      <c r="AM30" s="177"/>
      <c r="AN30" s="177"/>
      <c r="AO30" s="177"/>
      <c r="AP30" s="177"/>
      <c r="AQ30" s="177"/>
      <c r="AR30" s="177"/>
      <c r="AS30" s="177"/>
      <c r="AT30" s="177"/>
      <c r="AU30" s="500">
        <f t="shared" si="31"/>
        <v>0.68999999999869033</v>
      </c>
      <c r="AV30" s="500">
        <f t="shared" si="32"/>
        <v>0.34999999999854481</v>
      </c>
      <c r="AW30" s="500"/>
    </row>
    <row r="31" spans="1:50" ht="15.75" customHeight="1" thickBot="1">
      <c r="A31" s="840"/>
      <c r="B31" s="841"/>
      <c r="C31" s="931" t="s">
        <v>337</v>
      </c>
      <c r="D31" s="931"/>
      <c r="E31" s="931"/>
      <c r="F31" s="931"/>
      <c r="G31" s="845">
        <v>26063</v>
      </c>
      <c r="H31" s="845"/>
      <c r="I31" s="845">
        <f>ROUNDUP((G31*0.4%)+0,0)</f>
        <v>105</v>
      </c>
      <c r="J31" s="845"/>
      <c r="K31" s="845">
        <f>(G31+I31)*7%</f>
        <v>1831.7600000000002</v>
      </c>
      <c r="L31" s="845"/>
      <c r="M31" s="846">
        <f>SUM(G31:L31)</f>
        <v>27999.760000000002</v>
      </c>
      <c r="N31" s="846"/>
      <c r="O31" s="962">
        <v>28000</v>
      </c>
      <c r="P31" s="962"/>
      <c r="Q31" s="845">
        <v>22340</v>
      </c>
      <c r="R31" s="845"/>
      <c r="S31" s="845">
        <f>ROUNDUP((Q31*0.4%)+0,0)</f>
        <v>90</v>
      </c>
      <c r="T31" s="845"/>
      <c r="U31" s="845">
        <f>(Q31+S31)*7%</f>
        <v>1570.1000000000001</v>
      </c>
      <c r="V31" s="845"/>
      <c r="W31" s="846">
        <f>SUM(Q31:V31)</f>
        <v>24000.1</v>
      </c>
      <c r="X31" s="846"/>
      <c r="Y31" s="962">
        <v>24000</v>
      </c>
      <c r="Z31" s="962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177"/>
      <c r="AL31" s="177"/>
      <c r="AM31" s="177"/>
      <c r="AN31" s="177"/>
      <c r="AO31" s="177"/>
      <c r="AP31" s="177"/>
      <c r="AQ31" s="177"/>
      <c r="AR31" s="177"/>
      <c r="AS31" s="177"/>
      <c r="AT31" s="177"/>
      <c r="AU31" s="500">
        <f>O31-M31</f>
        <v>0.23999999999796273</v>
      </c>
      <c r="AV31" s="500">
        <f t="shared" si="32"/>
        <v>-9.9999999998544808E-2</v>
      </c>
      <c r="AW31" s="500"/>
    </row>
    <row r="32" spans="1:50" ht="15.75" customHeight="1" thickBot="1">
      <c r="A32" s="172"/>
      <c r="B32" s="172"/>
      <c r="C32" s="931" t="s">
        <v>338</v>
      </c>
      <c r="D32" s="931"/>
      <c r="E32" s="931"/>
      <c r="F32" s="931"/>
      <c r="G32" s="845">
        <v>26994</v>
      </c>
      <c r="H32" s="845"/>
      <c r="I32" s="845">
        <f t="shared" ref="I32:I33" si="43">ROUNDUP((G32*0.4%)+0,0)</f>
        <v>108</v>
      </c>
      <c r="J32" s="845"/>
      <c r="K32" s="845">
        <f t="shared" ref="K32:K33" si="44">(G32+I32)*7%</f>
        <v>1897.14</v>
      </c>
      <c r="L32" s="845"/>
      <c r="M32" s="846">
        <f t="shared" ref="M32:M33" si="45">SUM(G32:L32)</f>
        <v>28999.14</v>
      </c>
      <c r="N32" s="846"/>
      <c r="O32" s="962">
        <v>29000</v>
      </c>
      <c r="P32" s="962"/>
      <c r="Q32" s="848">
        <v>23270</v>
      </c>
      <c r="R32" s="850"/>
      <c r="S32" s="845">
        <f t="shared" ref="S32:S33" si="46">ROUNDUP((Q32*0.4%)+0,0)</f>
        <v>94</v>
      </c>
      <c r="T32" s="845"/>
      <c r="U32" s="845">
        <f t="shared" ref="U32:U33" si="47">(Q32+S32)*7%</f>
        <v>1635.4800000000002</v>
      </c>
      <c r="V32" s="845"/>
      <c r="W32" s="846">
        <f t="shared" ref="W32:W33" si="48">SUM(Q32:V32)</f>
        <v>24999.48</v>
      </c>
      <c r="X32" s="846"/>
      <c r="Y32" s="962">
        <v>25000</v>
      </c>
      <c r="Z32" s="962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177"/>
      <c r="AL32" s="177"/>
      <c r="AM32" s="177"/>
      <c r="AN32" s="177"/>
      <c r="AO32" s="177"/>
      <c r="AP32" s="177"/>
      <c r="AQ32" s="177"/>
      <c r="AR32" s="177"/>
      <c r="AS32" s="177"/>
      <c r="AT32" s="177"/>
    </row>
    <row r="33" spans="1:53" ht="15.75" customHeight="1" thickBot="1">
      <c r="A33" s="840"/>
      <c r="B33" s="901"/>
      <c r="C33" s="931" t="s">
        <v>339</v>
      </c>
      <c r="D33" s="931"/>
      <c r="E33" s="931"/>
      <c r="F33" s="931"/>
      <c r="G33" s="845">
        <v>27925</v>
      </c>
      <c r="H33" s="845"/>
      <c r="I33" s="845">
        <f t="shared" si="43"/>
        <v>112</v>
      </c>
      <c r="J33" s="845"/>
      <c r="K33" s="845">
        <f t="shared" si="44"/>
        <v>1962.5900000000001</v>
      </c>
      <c r="L33" s="845"/>
      <c r="M33" s="846">
        <f t="shared" si="45"/>
        <v>29999.59</v>
      </c>
      <c r="N33" s="846"/>
      <c r="O33" s="962">
        <v>30000</v>
      </c>
      <c r="P33" s="962"/>
      <c r="Q33" s="845">
        <v>24202</v>
      </c>
      <c r="R33" s="845"/>
      <c r="S33" s="845">
        <f t="shared" si="46"/>
        <v>97</v>
      </c>
      <c r="T33" s="845"/>
      <c r="U33" s="845">
        <f t="shared" si="47"/>
        <v>1700.93</v>
      </c>
      <c r="V33" s="845"/>
      <c r="W33" s="846">
        <f t="shared" si="48"/>
        <v>25999.93</v>
      </c>
      <c r="X33" s="846"/>
      <c r="Y33" s="962">
        <v>26000</v>
      </c>
      <c r="Z33" s="962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177"/>
      <c r="AL33" s="177"/>
      <c r="AM33" s="177"/>
      <c r="AN33" s="177"/>
      <c r="AO33" s="177"/>
      <c r="AP33" s="177"/>
      <c r="AQ33" s="177"/>
      <c r="AR33" s="177"/>
      <c r="AS33" s="177"/>
      <c r="AT33" s="177"/>
    </row>
    <row r="34" spans="1:53" ht="13.5" customHeight="1">
      <c r="A34" s="163"/>
      <c r="B34" s="163"/>
      <c r="C34" s="163"/>
      <c r="D34" s="163"/>
      <c r="E34" s="163"/>
      <c r="F34" s="163"/>
      <c r="G34" s="163"/>
      <c r="H34" s="163"/>
      <c r="I34" s="163"/>
      <c r="J34" s="163"/>
      <c r="K34" s="163"/>
      <c r="L34" s="163"/>
      <c r="M34" s="163"/>
      <c r="N34" s="163"/>
      <c r="O34" s="163"/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  <c r="AA34" s="163"/>
      <c r="AB34" s="163"/>
      <c r="AC34" s="163"/>
      <c r="AD34" s="163"/>
      <c r="AE34" s="163"/>
      <c r="AF34" s="163"/>
      <c r="AG34" s="163"/>
      <c r="AH34" s="163"/>
      <c r="AI34" s="163"/>
      <c r="AJ34" s="163"/>
      <c r="AK34" s="163"/>
      <c r="AL34" s="163"/>
      <c r="AM34" s="163"/>
      <c r="AN34" s="163"/>
      <c r="AO34" s="163"/>
      <c r="AP34" s="163"/>
      <c r="AQ34" s="163"/>
      <c r="AR34" s="163"/>
      <c r="AS34" s="163"/>
      <c r="AT34" s="163"/>
      <c r="BA34" s="597"/>
    </row>
    <row r="35" spans="1:53" ht="15.75" customHeight="1">
      <c r="A35" s="163"/>
      <c r="B35" s="163"/>
      <c r="C35" s="163"/>
      <c r="D35" s="163"/>
      <c r="E35" s="163"/>
      <c r="F35" s="163"/>
      <c r="G35" s="163"/>
      <c r="H35" s="163"/>
      <c r="I35" s="163"/>
      <c r="J35" s="163"/>
      <c r="K35" s="163"/>
      <c r="L35" s="163"/>
      <c r="M35" s="163"/>
      <c r="N35" s="163"/>
      <c r="O35" s="163"/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  <c r="AA35" s="163"/>
      <c r="AB35" s="163"/>
      <c r="AC35" s="163"/>
      <c r="AD35" s="163"/>
      <c r="AE35" s="163"/>
      <c r="AF35" s="163"/>
      <c r="AG35" s="163"/>
      <c r="AH35" s="163"/>
      <c r="AI35" s="163"/>
      <c r="AJ35" s="163"/>
      <c r="AK35" s="163"/>
      <c r="AL35" s="163"/>
      <c r="AM35" s="163"/>
      <c r="AN35" s="163"/>
      <c r="AO35" s="163"/>
      <c r="AP35" s="163"/>
      <c r="AQ35" s="163"/>
      <c r="AR35" s="163"/>
      <c r="AS35" s="163"/>
      <c r="AT35" s="163"/>
    </row>
    <row r="36" spans="1:53" ht="15.75" customHeight="1">
      <c r="A36" s="163"/>
      <c r="B36" s="163"/>
      <c r="C36" s="163"/>
      <c r="D36" s="163"/>
      <c r="E36" s="163"/>
      <c r="F36" s="163"/>
      <c r="G36" s="163"/>
      <c r="H36" s="163"/>
      <c r="I36" s="163"/>
      <c r="J36" s="163"/>
      <c r="K36" s="163"/>
      <c r="L36" s="163"/>
      <c r="M36" s="163"/>
      <c r="N36" s="163"/>
      <c r="O36" s="163"/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  <c r="AA36" s="163"/>
      <c r="AB36" s="163"/>
      <c r="AC36" s="163"/>
      <c r="AD36" s="163"/>
      <c r="AE36" s="163"/>
      <c r="AF36" s="163"/>
      <c r="AG36" s="163"/>
      <c r="AH36" s="163"/>
      <c r="AI36" s="163"/>
      <c r="AJ36" s="163"/>
      <c r="AK36" s="163"/>
      <c r="AL36" s="163"/>
      <c r="AM36" s="163"/>
      <c r="AN36" s="163"/>
      <c r="AO36" s="163"/>
      <c r="AP36" s="163"/>
      <c r="AQ36" s="163"/>
      <c r="AR36" s="163"/>
      <c r="AS36" s="163"/>
      <c r="AT36" s="163"/>
    </row>
    <row r="37" spans="1:53" ht="15.75" customHeight="1">
      <c r="A37" s="163"/>
      <c r="B37" s="163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</row>
    <row r="38" spans="1:53">
      <c r="A38" s="163"/>
      <c r="B38" s="163"/>
      <c r="C38" s="163"/>
      <c r="D38" s="163"/>
      <c r="E38" s="163"/>
      <c r="F38" s="163"/>
      <c r="G38" s="163"/>
      <c r="H38" s="163"/>
      <c r="I38" s="163"/>
      <c r="J38" s="163"/>
      <c r="K38" s="163"/>
      <c r="L38" s="163"/>
      <c r="M38" s="163"/>
      <c r="N38" s="163"/>
      <c r="O38" s="163"/>
      <c r="P38" s="163"/>
      <c r="Q38" s="163"/>
      <c r="R38" s="163"/>
      <c r="S38" s="163"/>
      <c r="T38" s="163"/>
      <c r="U38" s="163"/>
      <c r="V38" s="163"/>
      <c r="W38" s="163"/>
      <c r="X38" s="163"/>
      <c r="Y38" s="163"/>
      <c r="Z38" s="163"/>
      <c r="AA38" s="163"/>
      <c r="AB38" s="163"/>
      <c r="AC38" s="163"/>
      <c r="AD38" s="163"/>
      <c r="AE38" s="163"/>
      <c r="AF38" s="163"/>
      <c r="AG38" s="163"/>
      <c r="AH38" s="163"/>
      <c r="AI38" s="163"/>
      <c r="AJ38" s="163"/>
      <c r="AK38" s="163"/>
      <c r="AL38" s="163"/>
      <c r="AM38" s="163"/>
      <c r="AN38" s="163"/>
      <c r="AO38" s="163"/>
      <c r="AP38" s="163"/>
      <c r="AQ38" s="163"/>
      <c r="AR38" s="163"/>
      <c r="AS38" s="163"/>
      <c r="AT38" s="163"/>
    </row>
  </sheetData>
  <mergeCells count="306">
    <mergeCell ref="E8:F8"/>
    <mergeCell ref="H8:N8"/>
    <mergeCell ref="E10:F10"/>
    <mergeCell ref="G10:H10"/>
    <mergeCell ref="M10:N10"/>
    <mergeCell ref="A11:B11"/>
    <mergeCell ref="C11:F13"/>
    <mergeCell ref="G11:P11"/>
    <mergeCell ref="E6:G6"/>
    <mergeCell ref="H6:N6"/>
    <mergeCell ref="Q11:AJ11"/>
    <mergeCell ref="A12:B12"/>
    <mergeCell ref="G12:P12"/>
    <mergeCell ref="Q12:Z12"/>
    <mergeCell ref="AA12:AJ12"/>
    <mergeCell ref="G13:H13"/>
    <mergeCell ref="I13:J13"/>
    <mergeCell ref="K13:L13"/>
    <mergeCell ref="M13:N13"/>
    <mergeCell ref="O13:P13"/>
    <mergeCell ref="AC13:AD13"/>
    <mergeCell ref="AE13:AF13"/>
    <mergeCell ref="AG13:AH13"/>
    <mergeCell ref="AI13:AJ13"/>
    <mergeCell ref="W13:X13"/>
    <mergeCell ref="Y13:Z13"/>
    <mergeCell ref="AA13:AB13"/>
    <mergeCell ref="A14:B14"/>
    <mergeCell ref="C14:F14"/>
    <mergeCell ref="G14:H14"/>
    <mergeCell ref="I14:J14"/>
    <mergeCell ref="K14:L14"/>
    <mergeCell ref="M14:N14"/>
    <mergeCell ref="Q13:R13"/>
    <mergeCell ref="S13:T13"/>
    <mergeCell ref="U13:V13"/>
    <mergeCell ref="O14:P14"/>
    <mergeCell ref="Q14:R14"/>
    <mergeCell ref="S14:T14"/>
    <mergeCell ref="U14:V14"/>
    <mergeCell ref="AA14:AB14"/>
    <mergeCell ref="AC14:AD14"/>
    <mergeCell ref="AE14:AF14"/>
    <mergeCell ref="AG14:AH14"/>
    <mergeCell ref="AI14:AJ14"/>
    <mergeCell ref="AE15:AF15"/>
    <mergeCell ref="AG15:AH15"/>
    <mergeCell ref="AI15:AJ15"/>
    <mergeCell ref="W14:X14"/>
    <mergeCell ref="Y14:Z14"/>
    <mergeCell ref="Y15:Z15"/>
    <mergeCell ref="AA15:AB15"/>
    <mergeCell ref="AC15:AD15"/>
    <mergeCell ref="W15:X15"/>
    <mergeCell ref="A16:B16"/>
    <mergeCell ref="C16:F16"/>
    <mergeCell ref="G16:H16"/>
    <mergeCell ref="I16:J16"/>
    <mergeCell ref="K16:L16"/>
    <mergeCell ref="M16:N16"/>
    <mergeCell ref="Q15:R15"/>
    <mergeCell ref="S15:T15"/>
    <mergeCell ref="U15:V15"/>
    <mergeCell ref="A15:B15"/>
    <mergeCell ref="C15:F15"/>
    <mergeCell ref="G15:H15"/>
    <mergeCell ref="I15:J15"/>
    <mergeCell ref="K15:L15"/>
    <mergeCell ref="M15:N15"/>
    <mergeCell ref="O15:P15"/>
    <mergeCell ref="AG17:AH17"/>
    <mergeCell ref="AI17:AJ17"/>
    <mergeCell ref="M17:N17"/>
    <mergeCell ref="O17:P17"/>
    <mergeCell ref="Q17:R17"/>
    <mergeCell ref="S17:T17"/>
    <mergeCell ref="U17:V17"/>
    <mergeCell ref="W17:X17"/>
    <mergeCell ref="O16:P16"/>
    <mergeCell ref="Q16:R16"/>
    <mergeCell ref="S16:T16"/>
    <mergeCell ref="U16:V16"/>
    <mergeCell ref="Y17:Z17"/>
    <mergeCell ref="AA17:AB17"/>
    <mergeCell ref="AC17:AD17"/>
    <mergeCell ref="AE16:AF16"/>
    <mergeCell ref="AG16:AH16"/>
    <mergeCell ref="AI16:AJ16"/>
    <mergeCell ref="W16:X16"/>
    <mergeCell ref="Y16:Z16"/>
    <mergeCell ref="AA16:AB16"/>
    <mergeCell ref="AC16:AD16"/>
    <mergeCell ref="A17:B17"/>
    <mergeCell ref="C17:F17"/>
    <mergeCell ref="G17:H17"/>
    <mergeCell ref="I17:J17"/>
    <mergeCell ref="K17:L17"/>
    <mergeCell ref="AE17:AF17"/>
    <mergeCell ref="AG18:AH18"/>
    <mergeCell ref="AI18:AJ18"/>
    <mergeCell ref="C19:F19"/>
    <mergeCell ref="G19:H19"/>
    <mergeCell ref="I19:J19"/>
    <mergeCell ref="K19:L19"/>
    <mergeCell ref="M19:N19"/>
    <mergeCell ref="O18:P18"/>
    <mergeCell ref="Q18:R18"/>
    <mergeCell ref="S18:T18"/>
    <mergeCell ref="U18:V18"/>
    <mergeCell ref="W18:X18"/>
    <mergeCell ref="Y18:Z18"/>
    <mergeCell ref="O19:P19"/>
    <mergeCell ref="Q19:R19"/>
    <mergeCell ref="S19:T19"/>
    <mergeCell ref="U19:V19"/>
    <mergeCell ref="W19:X19"/>
    <mergeCell ref="Y19:Z19"/>
    <mergeCell ref="AA18:AB18"/>
    <mergeCell ref="AC18:AD18"/>
    <mergeCell ref="AE18:AF18"/>
    <mergeCell ref="C18:F18"/>
    <mergeCell ref="G18:H18"/>
    <mergeCell ref="O20:P20"/>
    <mergeCell ref="Q20:R20"/>
    <mergeCell ref="S20:T20"/>
    <mergeCell ref="U20:V20"/>
    <mergeCell ref="W20:X20"/>
    <mergeCell ref="Y20:Z20"/>
    <mergeCell ref="A18:B18"/>
    <mergeCell ref="C20:F20"/>
    <mergeCell ref="G20:H20"/>
    <mergeCell ref="I20:J20"/>
    <mergeCell ref="K20:L20"/>
    <mergeCell ref="M20:N20"/>
    <mergeCell ref="I18:J18"/>
    <mergeCell ref="K18:L18"/>
    <mergeCell ref="M18:N18"/>
    <mergeCell ref="O21:P21"/>
    <mergeCell ref="Q21:R21"/>
    <mergeCell ref="S21:T21"/>
    <mergeCell ref="U21:V21"/>
    <mergeCell ref="W21:X21"/>
    <mergeCell ref="Y21:Z21"/>
    <mergeCell ref="A21:B21"/>
    <mergeCell ref="C21:F21"/>
    <mergeCell ref="G21:H21"/>
    <mergeCell ref="I21:J21"/>
    <mergeCell ref="K21:L21"/>
    <mergeCell ref="M21:N21"/>
    <mergeCell ref="M25:N25"/>
    <mergeCell ref="O25:P25"/>
    <mergeCell ref="Q25:R25"/>
    <mergeCell ref="S25:T25"/>
    <mergeCell ref="A22:B22"/>
    <mergeCell ref="C23:F25"/>
    <mergeCell ref="G23:P23"/>
    <mergeCell ref="Q23:AT23"/>
    <mergeCell ref="A24:B24"/>
    <mergeCell ref="G24:P24"/>
    <mergeCell ref="Q24:Z24"/>
    <mergeCell ref="AA24:AJ24"/>
    <mergeCell ref="AK24:AT24"/>
    <mergeCell ref="G25:H25"/>
    <mergeCell ref="AS25:AT25"/>
    <mergeCell ref="AG25:AH25"/>
    <mergeCell ref="AI25:AJ25"/>
    <mergeCell ref="AK25:AL25"/>
    <mergeCell ref="AM25:AN25"/>
    <mergeCell ref="AO25:AP25"/>
    <mergeCell ref="AQ25:AR25"/>
    <mergeCell ref="U25:V25"/>
    <mergeCell ref="W25:X25"/>
    <mergeCell ref="Y25:Z25"/>
    <mergeCell ref="A26:B26"/>
    <mergeCell ref="C26:F26"/>
    <mergeCell ref="G26:H26"/>
    <mergeCell ref="I26:J26"/>
    <mergeCell ref="K26:L26"/>
    <mergeCell ref="M26:N26"/>
    <mergeCell ref="O26:P26"/>
    <mergeCell ref="Q26:R26"/>
    <mergeCell ref="S26:T26"/>
    <mergeCell ref="AA25:AB25"/>
    <mergeCell ref="AC25:AD25"/>
    <mergeCell ref="AE25:AF25"/>
    <mergeCell ref="I25:J25"/>
    <mergeCell ref="K25:L25"/>
    <mergeCell ref="AS26:AT26"/>
    <mergeCell ref="C27:F27"/>
    <mergeCell ref="G27:H27"/>
    <mergeCell ref="I27:J27"/>
    <mergeCell ref="K27:L27"/>
    <mergeCell ref="M27:N27"/>
    <mergeCell ref="O27:P27"/>
    <mergeCell ref="Q27:R27"/>
    <mergeCell ref="S27:T27"/>
    <mergeCell ref="U27:V27"/>
    <mergeCell ref="AG26:AH26"/>
    <mergeCell ref="AI26:AJ26"/>
    <mergeCell ref="AK26:AL26"/>
    <mergeCell ref="AM26:AN26"/>
    <mergeCell ref="AO26:AP26"/>
    <mergeCell ref="AQ26:AR26"/>
    <mergeCell ref="U26:V26"/>
    <mergeCell ref="W26:X26"/>
    <mergeCell ref="Y26:Z26"/>
    <mergeCell ref="AA26:AB26"/>
    <mergeCell ref="AC26:AD26"/>
    <mergeCell ref="AE26:AF26"/>
    <mergeCell ref="AO27:AP27"/>
    <mergeCell ref="AQ27:AR27"/>
    <mergeCell ref="AS27:AT27"/>
    <mergeCell ref="W27:X27"/>
    <mergeCell ref="Y27:Z27"/>
    <mergeCell ref="AA27:AB27"/>
    <mergeCell ref="AC27:AD27"/>
    <mergeCell ref="AE27:AF27"/>
    <mergeCell ref="AG27:AH27"/>
    <mergeCell ref="A28:B28"/>
    <mergeCell ref="C28:F28"/>
    <mergeCell ref="G28:H28"/>
    <mergeCell ref="I28:J28"/>
    <mergeCell ref="K28:L28"/>
    <mergeCell ref="M28:N28"/>
    <mergeCell ref="AI27:AJ27"/>
    <mergeCell ref="AK27:AL27"/>
    <mergeCell ref="AM27:AN27"/>
    <mergeCell ref="AA28:AB28"/>
    <mergeCell ref="AC28:AD28"/>
    <mergeCell ref="AE28:AF28"/>
    <mergeCell ref="AG28:AH28"/>
    <mergeCell ref="AI28:AJ28"/>
    <mergeCell ref="W28:X28"/>
    <mergeCell ref="Y28:Z28"/>
    <mergeCell ref="C29:F29"/>
    <mergeCell ref="G29:H29"/>
    <mergeCell ref="I29:J29"/>
    <mergeCell ref="K29:L29"/>
    <mergeCell ref="M29:N29"/>
    <mergeCell ref="O28:P28"/>
    <mergeCell ref="Q28:R28"/>
    <mergeCell ref="S28:T28"/>
    <mergeCell ref="U28:V28"/>
    <mergeCell ref="AA29:AB29"/>
    <mergeCell ref="AC29:AD29"/>
    <mergeCell ref="AE29:AF29"/>
    <mergeCell ref="AG29:AH29"/>
    <mergeCell ref="AI29:AJ29"/>
    <mergeCell ref="A30:B30"/>
    <mergeCell ref="C30:F30"/>
    <mergeCell ref="G30:H30"/>
    <mergeCell ref="I30:J30"/>
    <mergeCell ref="K30:L30"/>
    <mergeCell ref="O29:P29"/>
    <mergeCell ref="Q29:R29"/>
    <mergeCell ref="S29:T29"/>
    <mergeCell ref="U29:V29"/>
    <mergeCell ref="W29:X29"/>
    <mergeCell ref="Y29:Z29"/>
    <mergeCell ref="Y30:Z30"/>
    <mergeCell ref="AA30:AB30"/>
    <mergeCell ref="AC30:AD30"/>
    <mergeCell ref="AE30:AF30"/>
    <mergeCell ref="AG30:AH30"/>
    <mergeCell ref="AI30:AJ30"/>
    <mergeCell ref="M30:N30"/>
    <mergeCell ref="O30:P30"/>
    <mergeCell ref="Y33:Z33"/>
    <mergeCell ref="M33:N33"/>
    <mergeCell ref="O33:P33"/>
    <mergeCell ref="Q33:R33"/>
    <mergeCell ref="S33:T33"/>
    <mergeCell ref="U33:V33"/>
    <mergeCell ref="W33:X33"/>
    <mergeCell ref="Q32:R32"/>
    <mergeCell ref="Q30:R30"/>
    <mergeCell ref="S30:T30"/>
    <mergeCell ref="U30:V30"/>
    <mergeCell ref="W30:X30"/>
    <mergeCell ref="O31:P31"/>
    <mergeCell ref="Q31:R31"/>
    <mergeCell ref="S31:T31"/>
    <mergeCell ref="U31:V31"/>
    <mergeCell ref="W31:X31"/>
    <mergeCell ref="S32:T32"/>
    <mergeCell ref="U32:V32"/>
    <mergeCell ref="W32:X32"/>
    <mergeCell ref="Y32:Z32"/>
    <mergeCell ref="M32:N32"/>
    <mergeCell ref="O32:P32"/>
    <mergeCell ref="Y31:Z31"/>
    <mergeCell ref="A31:B31"/>
    <mergeCell ref="C31:F31"/>
    <mergeCell ref="G31:H31"/>
    <mergeCell ref="I31:J31"/>
    <mergeCell ref="K31:L31"/>
    <mergeCell ref="M31:N31"/>
    <mergeCell ref="A33:B33"/>
    <mergeCell ref="C33:F33"/>
    <mergeCell ref="G33:H33"/>
    <mergeCell ref="I33:J33"/>
    <mergeCell ref="K33:L33"/>
    <mergeCell ref="C32:F32"/>
    <mergeCell ref="G32:H32"/>
    <mergeCell ref="I32:J32"/>
    <mergeCell ref="K32:L32"/>
  </mergeCells>
  <pageMargins left="3.937007874015748E-2" right="0.43307086614173229" top="3.937007874015748E-2" bottom="3.937007874015748E-2" header="0" footer="0"/>
  <pageSetup paperSize="9" scale="90" orientation="landscape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B0F0"/>
  </sheetPr>
  <dimension ref="A1:AF106"/>
  <sheetViews>
    <sheetView topLeftCell="A2" zoomScale="60" zoomScaleNormal="60" workbookViewId="0">
      <selection activeCell="AF50" sqref="AF50"/>
    </sheetView>
  </sheetViews>
  <sheetFormatPr defaultRowHeight="12.75"/>
  <cols>
    <col min="1" max="1" width="31.625" style="74" customWidth="1"/>
    <col min="2" max="2" width="13.125" style="74" customWidth="1"/>
    <col min="3" max="4" width="13.125" style="74" hidden="1" customWidth="1"/>
    <col min="5" max="5" width="13.125" style="74" customWidth="1"/>
    <col min="6" max="7" width="13.125" style="69" customWidth="1"/>
    <col min="8" max="9" width="13.125" style="69" hidden="1" customWidth="1"/>
    <col min="10" max="12" width="13.125" style="69" customWidth="1"/>
    <col min="13" max="14" width="13.125" style="69" hidden="1" customWidth="1"/>
    <col min="15" max="17" width="13.125" style="69" customWidth="1"/>
    <col min="18" max="19" width="13.125" style="69" hidden="1" customWidth="1"/>
    <col min="20" max="22" width="13.125" style="69" customWidth="1"/>
    <col min="23" max="24" width="13.125" style="69" hidden="1" customWidth="1"/>
    <col min="25" max="25" width="13.125" style="69" customWidth="1"/>
    <col min="26" max="26" width="14.125" style="69" customWidth="1"/>
    <col min="27" max="27" width="4.125" style="69" customWidth="1"/>
    <col min="28" max="28" width="20.25" style="69" customWidth="1"/>
    <col min="29" max="29" width="14.125" style="69" customWidth="1"/>
    <col min="30" max="30" width="15.75" style="69" customWidth="1"/>
    <col min="31" max="241" width="9" style="69"/>
    <col min="242" max="242" width="22.25" style="69" customWidth="1"/>
    <col min="243" max="243" width="9.5" style="69" customWidth="1"/>
    <col min="244" max="245" width="0" style="69" hidden="1" customWidth="1"/>
    <col min="246" max="246" width="10.125" style="69" customWidth="1"/>
    <col min="247" max="247" width="9.25" style="69" customWidth="1"/>
    <col min="248" max="248" width="9.875" style="69" customWidth="1"/>
    <col min="249" max="250" width="0" style="69" hidden="1" customWidth="1"/>
    <col min="251" max="251" width="10.25" style="69" customWidth="1"/>
    <col min="252" max="252" width="9.125" style="69" customWidth="1"/>
    <col min="253" max="253" width="9.375" style="69" customWidth="1"/>
    <col min="254" max="255" width="0" style="69" hidden="1" customWidth="1"/>
    <col min="256" max="256" width="10.625" style="69" customWidth="1"/>
    <col min="257" max="257" width="9.625" style="69" customWidth="1"/>
    <col min="258" max="258" width="9.375" style="69" customWidth="1"/>
    <col min="259" max="260" width="0" style="69" hidden="1" customWidth="1"/>
    <col min="261" max="261" width="11" style="69" customWidth="1"/>
    <col min="262" max="262" width="9.5" style="69" customWidth="1"/>
    <col min="263" max="263" width="9.25" style="69" customWidth="1"/>
    <col min="264" max="265" width="0" style="69" hidden="1" customWidth="1"/>
    <col min="266" max="266" width="10.5" style="69" customWidth="1"/>
    <col min="267" max="267" width="9.5" style="69" customWidth="1"/>
    <col min="268" max="268" width="8.875" style="69" bestFit="1" customWidth="1"/>
    <col min="269" max="269" width="4.375" style="69" bestFit="1" customWidth="1"/>
    <col min="270" max="497" width="9" style="69"/>
    <col min="498" max="498" width="22.25" style="69" customWidth="1"/>
    <col min="499" max="499" width="9.5" style="69" customWidth="1"/>
    <col min="500" max="501" width="0" style="69" hidden="1" customWidth="1"/>
    <col min="502" max="502" width="10.125" style="69" customWidth="1"/>
    <col min="503" max="503" width="9.25" style="69" customWidth="1"/>
    <col min="504" max="504" width="9.875" style="69" customWidth="1"/>
    <col min="505" max="506" width="0" style="69" hidden="1" customWidth="1"/>
    <col min="507" max="507" width="10.25" style="69" customWidth="1"/>
    <col min="508" max="508" width="9.125" style="69" customWidth="1"/>
    <col min="509" max="509" width="9.375" style="69" customWidth="1"/>
    <col min="510" max="511" width="0" style="69" hidden="1" customWidth="1"/>
    <col min="512" max="512" width="10.625" style="69" customWidth="1"/>
    <col min="513" max="513" width="9.625" style="69" customWidth="1"/>
    <col min="514" max="514" width="9.375" style="69" customWidth="1"/>
    <col min="515" max="516" width="0" style="69" hidden="1" customWidth="1"/>
    <col min="517" max="517" width="11" style="69" customWidth="1"/>
    <col min="518" max="518" width="9.5" style="69" customWidth="1"/>
    <col min="519" max="519" width="9.25" style="69" customWidth="1"/>
    <col min="520" max="521" width="0" style="69" hidden="1" customWidth="1"/>
    <col min="522" max="522" width="10.5" style="69" customWidth="1"/>
    <col min="523" max="523" width="9.5" style="69" customWidth="1"/>
    <col min="524" max="524" width="8.875" style="69" bestFit="1" customWidth="1"/>
    <col min="525" max="525" width="4.375" style="69" bestFit="1" customWidth="1"/>
    <col min="526" max="753" width="9" style="69"/>
    <col min="754" max="754" width="22.25" style="69" customWidth="1"/>
    <col min="755" max="755" width="9.5" style="69" customWidth="1"/>
    <col min="756" max="757" width="0" style="69" hidden="1" customWidth="1"/>
    <col min="758" max="758" width="10.125" style="69" customWidth="1"/>
    <col min="759" max="759" width="9.25" style="69" customWidth="1"/>
    <col min="760" max="760" width="9.875" style="69" customWidth="1"/>
    <col min="761" max="762" width="0" style="69" hidden="1" customWidth="1"/>
    <col min="763" max="763" width="10.25" style="69" customWidth="1"/>
    <col min="764" max="764" width="9.125" style="69" customWidth="1"/>
    <col min="765" max="765" width="9.375" style="69" customWidth="1"/>
    <col min="766" max="767" width="0" style="69" hidden="1" customWidth="1"/>
    <col min="768" max="768" width="10.625" style="69" customWidth="1"/>
    <col min="769" max="769" width="9.625" style="69" customWidth="1"/>
    <col min="770" max="770" width="9.375" style="69" customWidth="1"/>
    <col min="771" max="772" width="0" style="69" hidden="1" customWidth="1"/>
    <col min="773" max="773" width="11" style="69" customWidth="1"/>
    <col min="774" max="774" width="9.5" style="69" customWidth="1"/>
    <col min="775" max="775" width="9.25" style="69" customWidth="1"/>
    <col min="776" max="777" width="0" style="69" hidden="1" customWidth="1"/>
    <col min="778" max="778" width="10.5" style="69" customWidth="1"/>
    <col min="779" max="779" width="9.5" style="69" customWidth="1"/>
    <col min="780" max="780" width="8.875" style="69" bestFit="1" customWidth="1"/>
    <col min="781" max="781" width="4.375" style="69" bestFit="1" customWidth="1"/>
    <col min="782" max="1009" width="9" style="69"/>
    <col min="1010" max="1010" width="22.25" style="69" customWidth="1"/>
    <col min="1011" max="1011" width="9.5" style="69" customWidth="1"/>
    <col min="1012" max="1013" width="0" style="69" hidden="1" customWidth="1"/>
    <col min="1014" max="1014" width="10.125" style="69" customWidth="1"/>
    <col min="1015" max="1015" width="9.25" style="69" customWidth="1"/>
    <col min="1016" max="1016" width="9.875" style="69" customWidth="1"/>
    <col min="1017" max="1018" width="0" style="69" hidden="1" customWidth="1"/>
    <col min="1019" max="1019" width="10.25" style="69" customWidth="1"/>
    <col min="1020" max="1020" width="9.125" style="69" customWidth="1"/>
    <col min="1021" max="1021" width="9.375" style="69" customWidth="1"/>
    <col min="1022" max="1023" width="0" style="69" hidden="1" customWidth="1"/>
    <col min="1024" max="1024" width="10.625" style="69" customWidth="1"/>
    <col min="1025" max="1025" width="9.625" style="69" customWidth="1"/>
    <col min="1026" max="1026" width="9.375" style="69" customWidth="1"/>
    <col min="1027" max="1028" width="0" style="69" hidden="1" customWidth="1"/>
    <col min="1029" max="1029" width="11" style="69" customWidth="1"/>
    <col min="1030" max="1030" width="9.5" style="69" customWidth="1"/>
    <col min="1031" max="1031" width="9.25" style="69" customWidth="1"/>
    <col min="1032" max="1033" width="0" style="69" hidden="1" customWidth="1"/>
    <col min="1034" max="1034" width="10.5" style="69" customWidth="1"/>
    <col min="1035" max="1035" width="9.5" style="69" customWidth="1"/>
    <col min="1036" max="1036" width="8.875" style="69" bestFit="1" customWidth="1"/>
    <col min="1037" max="1037" width="4.375" style="69" bestFit="1" customWidth="1"/>
    <col min="1038" max="1265" width="9" style="69"/>
    <col min="1266" max="1266" width="22.25" style="69" customWidth="1"/>
    <col min="1267" max="1267" width="9.5" style="69" customWidth="1"/>
    <col min="1268" max="1269" width="0" style="69" hidden="1" customWidth="1"/>
    <col min="1270" max="1270" width="10.125" style="69" customWidth="1"/>
    <col min="1271" max="1271" width="9.25" style="69" customWidth="1"/>
    <col min="1272" max="1272" width="9.875" style="69" customWidth="1"/>
    <col min="1273" max="1274" width="0" style="69" hidden="1" customWidth="1"/>
    <col min="1275" max="1275" width="10.25" style="69" customWidth="1"/>
    <col min="1276" max="1276" width="9.125" style="69" customWidth="1"/>
    <col min="1277" max="1277" width="9.375" style="69" customWidth="1"/>
    <col min="1278" max="1279" width="0" style="69" hidden="1" customWidth="1"/>
    <col min="1280" max="1280" width="10.625" style="69" customWidth="1"/>
    <col min="1281" max="1281" width="9.625" style="69" customWidth="1"/>
    <col min="1282" max="1282" width="9.375" style="69" customWidth="1"/>
    <col min="1283" max="1284" width="0" style="69" hidden="1" customWidth="1"/>
    <col min="1285" max="1285" width="11" style="69" customWidth="1"/>
    <col min="1286" max="1286" width="9.5" style="69" customWidth="1"/>
    <col min="1287" max="1287" width="9.25" style="69" customWidth="1"/>
    <col min="1288" max="1289" width="0" style="69" hidden="1" customWidth="1"/>
    <col min="1290" max="1290" width="10.5" style="69" customWidth="1"/>
    <col min="1291" max="1291" width="9.5" style="69" customWidth="1"/>
    <col min="1292" max="1292" width="8.875" style="69" bestFit="1" customWidth="1"/>
    <col min="1293" max="1293" width="4.375" style="69" bestFit="1" customWidth="1"/>
    <col min="1294" max="1521" width="9" style="69"/>
    <col min="1522" max="1522" width="22.25" style="69" customWidth="1"/>
    <col min="1523" max="1523" width="9.5" style="69" customWidth="1"/>
    <col min="1524" max="1525" width="0" style="69" hidden="1" customWidth="1"/>
    <col min="1526" max="1526" width="10.125" style="69" customWidth="1"/>
    <col min="1527" max="1527" width="9.25" style="69" customWidth="1"/>
    <col min="1528" max="1528" width="9.875" style="69" customWidth="1"/>
    <col min="1529" max="1530" width="0" style="69" hidden="1" customWidth="1"/>
    <col min="1531" max="1531" width="10.25" style="69" customWidth="1"/>
    <col min="1532" max="1532" width="9.125" style="69" customWidth="1"/>
    <col min="1533" max="1533" width="9.375" style="69" customWidth="1"/>
    <col min="1534" max="1535" width="0" style="69" hidden="1" customWidth="1"/>
    <col min="1536" max="1536" width="10.625" style="69" customWidth="1"/>
    <col min="1537" max="1537" width="9.625" style="69" customWidth="1"/>
    <col min="1538" max="1538" width="9.375" style="69" customWidth="1"/>
    <col min="1539" max="1540" width="0" style="69" hidden="1" customWidth="1"/>
    <col min="1541" max="1541" width="11" style="69" customWidth="1"/>
    <col min="1542" max="1542" width="9.5" style="69" customWidth="1"/>
    <col min="1543" max="1543" width="9.25" style="69" customWidth="1"/>
    <col min="1544" max="1545" width="0" style="69" hidden="1" customWidth="1"/>
    <col min="1546" max="1546" width="10.5" style="69" customWidth="1"/>
    <col min="1547" max="1547" width="9.5" style="69" customWidth="1"/>
    <col min="1548" max="1548" width="8.875" style="69" bestFit="1" customWidth="1"/>
    <col min="1549" max="1549" width="4.375" style="69" bestFit="1" customWidth="1"/>
    <col min="1550" max="1777" width="9" style="69"/>
    <col min="1778" max="1778" width="22.25" style="69" customWidth="1"/>
    <col min="1779" max="1779" width="9.5" style="69" customWidth="1"/>
    <col min="1780" max="1781" width="0" style="69" hidden="1" customWidth="1"/>
    <col min="1782" max="1782" width="10.125" style="69" customWidth="1"/>
    <col min="1783" max="1783" width="9.25" style="69" customWidth="1"/>
    <col min="1784" max="1784" width="9.875" style="69" customWidth="1"/>
    <col min="1785" max="1786" width="0" style="69" hidden="1" customWidth="1"/>
    <col min="1787" max="1787" width="10.25" style="69" customWidth="1"/>
    <col min="1788" max="1788" width="9.125" style="69" customWidth="1"/>
    <col min="1789" max="1789" width="9.375" style="69" customWidth="1"/>
    <col min="1790" max="1791" width="0" style="69" hidden="1" customWidth="1"/>
    <col min="1792" max="1792" width="10.625" style="69" customWidth="1"/>
    <col min="1793" max="1793" width="9.625" style="69" customWidth="1"/>
    <col min="1794" max="1794" width="9.375" style="69" customWidth="1"/>
    <col min="1795" max="1796" width="0" style="69" hidden="1" customWidth="1"/>
    <col min="1797" max="1797" width="11" style="69" customWidth="1"/>
    <col min="1798" max="1798" width="9.5" style="69" customWidth="1"/>
    <col min="1799" max="1799" width="9.25" style="69" customWidth="1"/>
    <col min="1800" max="1801" width="0" style="69" hidden="1" customWidth="1"/>
    <col min="1802" max="1802" width="10.5" style="69" customWidth="1"/>
    <col min="1803" max="1803" width="9.5" style="69" customWidth="1"/>
    <col min="1804" max="1804" width="8.875" style="69" bestFit="1" customWidth="1"/>
    <col min="1805" max="1805" width="4.375" style="69" bestFit="1" customWidth="1"/>
    <col min="1806" max="2033" width="9" style="69"/>
    <col min="2034" max="2034" width="22.25" style="69" customWidth="1"/>
    <col min="2035" max="2035" width="9.5" style="69" customWidth="1"/>
    <col min="2036" max="2037" width="0" style="69" hidden="1" customWidth="1"/>
    <col min="2038" max="2038" width="10.125" style="69" customWidth="1"/>
    <col min="2039" max="2039" width="9.25" style="69" customWidth="1"/>
    <col min="2040" max="2040" width="9.875" style="69" customWidth="1"/>
    <col min="2041" max="2042" width="0" style="69" hidden="1" customWidth="1"/>
    <col min="2043" max="2043" width="10.25" style="69" customWidth="1"/>
    <col min="2044" max="2044" width="9.125" style="69" customWidth="1"/>
    <col min="2045" max="2045" width="9.375" style="69" customWidth="1"/>
    <col min="2046" max="2047" width="0" style="69" hidden="1" customWidth="1"/>
    <col min="2048" max="2048" width="10.625" style="69" customWidth="1"/>
    <col min="2049" max="2049" width="9.625" style="69" customWidth="1"/>
    <col min="2050" max="2050" width="9.375" style="69" customWidth="1"/>
    <col min="2051" max="2052" width="0" style="69" hidden="1" customWidth="1"/>
    <col min="2053" max="2053" width="11" style="69" customWidth="1"/>
    <col min="2054" max="2054" width="9.5" style="69" customWidth="1"/>
    <col min="2055" max="2055" width="9.25" style="69" customWidth="1"/>
    <col min="2056" max="2057" width="0" style="69" hidden="1" customWidth="1"/>
    <col min="2058" max="2058" width="10.5" style="69" customWidth="1"/>
    <col min="2059" max="2059" width="9.5" style="69" customWidth="1"/>
    <col min="2060" max="2060" width="8.875" style="69" bestFit="1" customWidth="1"/>
    <col min="2061" max="2061" width="4.375" style="69" bestFit="1" customWidth="1"/>
    <col min="2062" max="2289" width="9" style="69"/>
    <col min="2290" max="2290" width="22.25" style="69" customWidth="1"/>
    <col min="2291" max="2291" width="9.5" style="69" customWidth="1"/>
    <col min="2292" max="2293" width="0" style="69" hidden="1" customWidth="1"/>
    <col min="2294" max="2294" width="10.125" style="69" customWidth="1"/>
    <col min="2295" max="2295" width="9.25" style="69" customWidth="1"/>
    <col min="2296" max="2296" width="9.875" style="69" customWidth="1"/>
    <col min="2297" max="2298" width="0" style="69" hidden="1" customWidth="1"/>
    <col min="2299" max="2299" width="10.25" style="69" customWidth="1"/>
    <col min="2300" max="2300" width="9.125" style="69" customWidth="1"/>
    <col min="2301" max="2301" width="9.375" style="69" customWidth="1"/>
    <col min="2302" max="2303" width="0" style="69" hidden="1" customWidth="1"/>
    <col min="2304" max="2304" width="10.625" style="69" customWidth="1"/>
    <col min="2305" max="2305" width="9.625" style="69" customWidth="1"/>
    <col min="2306" max="2306" width="9.375" style="69" customWidth="1"/>
    <col min="2307" max="2308" width="0" style="69" hidden="1" customWidth="1"/>
    <col min="2309" max="2309" width="11" style="69" customWidth="1"/>
    <col min="2310" max="2310" width="9.5" style="69" customWidth="1"/>
    <col min="2311" max="2311" width="9.25" style="69" customWidth="1"/>
    <col min="2312" max="2313" width="0" style="69" hidden="1" customWidth="1"/>
    <col min="2314" max="2314" width="10.5" style="69" customWidth="1"/>
    <col min="2315" max="2315" width="9.5" style="69" customWidth="1"/>
    <col min="2316" max="2316" width="8.875" style="69" bestFit="1" customWidth="1"/>
    <col min="2317" max="2317" width="4.375" style="69" bestFit="1" customWidth="1"/>
    <col min="2318" max="2545" width="9" style="69"/>
    <col min="2546" max="2546" width="22.25" style="69" customWidth="1"/>
    <col min="2547" max="2547" width="9.5" style="69" customWidth="1"/>
    <col min="2548" max="2549" width="0" style="69" hidden="1" customWidth="1"/>
    <col min="2550" max="2550" width="10.125" style="69" customWidth="1"/>
    <col min="2551" max="2551" width="9.25" style="69" customWidth="1"/>
    <col min="2552" max="2552" width="9.875" style="69" customWidth="1"/>
    <col min="2553" max="2554" width="0" style="69" hidden="1" customWidth="1"/>
    <col min="2555" max="2555" width="10.25" style="69" customWidth="1"/>
    <col min="2556" max="2556" width="9.125" style="69" customWidth="1"/>
    <col min="2557" max="2557" width="9.375" style="69" customWidth="1"/>
    <col min="2558" max="2559" width="0" style="69" hidden="1" customWidth="1"/>
    <col min="2560" max="2560" width="10.625" style="69" customWidth="1"/>
    <col min="2561" max="2561" width="9.625" style="69" customWidth="1"/>
    <col min="2562" max="2562" width="9.375" style="69" customWidth="1"/>
    <col min="2563" max="2564" width="0" style="69" hidden="1" customWidth="1"/>
    <col min="2565" max="2565" width="11" style="69" customWidth="1"/>
    <col min="2566" max="2566" width="9.5" style="69" customWidth="1"/>
    <col min="2567" max="2567" width="9.25" style="69" customWidth="1"/>
    <col min="2568" max="2569" width="0" style="69" hidden="1" customWidth="1"/>
    <col min="2570" max="2570" width="10.5" style="69" customWidth="1"/>
    <col min="2571" max="2571" width="9.5" style="69" customWidth="1"/>
    <col min="2572" max="2572" width="8.875" style="69" bestFit="1" customWidth="1"/>
    <col min="2573" max="2573" width="4.375" style="69" bestFit="1" customWidth="1"/>
    <col min="2574" max="2801" width="9" style="69"/>
    <col min="2802" max="2802" width="22.25" style="69" customWidth="1"/>
    <col min="2803" max="2803" width="9.5" style="69" customWidth="1"/>
    <col min="2804" max="2805" width="0" style="69" hidden="1" customWidth="1"/>
    <col min="2806" max="2806" width="10.125" style="69" customWidth="1"/>
    <col min="2807" max="2807" width="9.25" style="69" customWidth="1"/>
    <col min="2808" max="2808" width="9.875" style="69" customWidth="1"/>
    <col min="2809" max="2810" width="0" style="69" hidden="1" customWidth="1"/>
    <col min="2811" max="2811" width="10.25" style="69" customWidth="1"/>
    <col min="2812" max="2812" width="9.125" style="69" customWidth="1"/>
    <col min="2813" max="2813" width="9.375" style="69" customWidth="1"/>
    <col min="2814" max="2815" width="0" style="69" hidden="1" customWidth="1"/>
    <col min="2816" max="2816" width="10.625" style="69" customWidth="1"/>
    <col min="2817" max="2817" width="9.625" style="69" customWidth="1"/>
    <col min="2818" max="2818" width="9.375" style="69" customWidth="1"/>
    <col min="2819" max="2820" width="0" style="69" hidden="1" customWidth="1"/>
    <col min="2821" max="2821" width="11" style="69" customWidth="1"/>
    <col min="2822" max="2822" width="9.5" style="69" customWidth="1"/>
    <col min="2823" max="2823" width="9.25" style="69" customWidth="1"/>
    <col min="2824" max="2825" width="0" style="69" hidden="1" customWidth="1"/>
    <col min="2826" max="2826" width="10.5" style="69" customWidth="1"/>
    <col min="2827" max="2827" width="9.5" style="69" customWidth="1"/>
    <col min="2828" max="2828" width="8.875" style="69" bestFit="1" customWidth="1"/>
    <col min="2829" max="2829" width="4.375" style="69" bestFit="1" customWidth="1"/>
    <col min="2830" max="3057" width="9" style="69"/>
    <col min="3058" max="3058" width="22.25" style="69" customWidth="1"/>
    <col min="3059" max="3059" width="9.5" style="69" customWidth="1"/>
    <col min="3060" max="3061" width="0" style="69" hidden="1" customWidth="1"/>
    <col min="3062" max="3062" width="10.125" style="69" customWidth="1"/>
    <col min="3063" max="3063" width="9.25" style="69" customWidth="1"/>
    <col min="3064" max="3064" width="9.875" style="69" customWidth="1"/>
    <col min="3065" max="3066" width="0" style="69" hidden="1" customWidth="1"/>
    <col min="3067" max="3067" width="10.25" style="69" customWidth="1"/>
    <col min="3068" max="3068" width="9.125" style="69" customWidth="1"/>
    <col min="3069" max="3069" width="9.375" style="69" customWidth="1"/>
    <col min="3070" max="3071" width="0" style="69" hidden="1" customWidth="1"/>
    <col min="3072" max="3072" width="10.625" style="69" customWidth="1"/>
    <col min="3073" max="3073" width="9.625" style="69" customWidth="1"/>
    <col min="3074" max="3074" width="9.375" style="69" customWidth="1"/>
    <col min="3075" max="3076" width="0" style="69" hidden="1" customWidth="1"/>
    <col min="3077" max="3077" width="11" style="69" customWidth="1"/>
    <col min="3078" max="3078" width="9.5" style="69" customWidth="1"/>
    <col min="3079" max="3079" width="9.25" style="69" customWidth="1"/>
    <col min="3080" max="3081" width="0" style="69" hidden="1" customWidth="1"/>
    <col min="3082" max="3082" width="10.5" style="69" customWidth="1"/>
    <col min="3083" max="3083" width="9.5" style="69" customWidth="1"/>
    <col min="3084" max="3084" width="8.875" style="69" bestFit="1" customWidth="1"/>
    <col min="3085" max="3085" width="4.375" style="69" bestFit="1" customWidth="1"/>
    <col min="3086" max="3313" width="9" style="69"/>
    <col min="3314" max="3314" width="22.25" style="69" customWidth="1"/>
    <col min="3315" max="3315" width="9.5" style="69" customWidth="1"/>
    <col min="3316" max="3317" width="0" style="69" hidden="1" customWidth="1"/>
    <col min="3318" max="3318" width="10.125" style="69" customWidth="1"/>
    <col min="3319" max="3319" width="9.25" style="69" customWidth="1"/>
    <col min="3320" max="3320" width="9.875" style="69" customWidth="1"/>
    <col min="3321" max="3322" width="0" style="69" hidden="1" customWidth="1"/>
    <col min="3323" max="3323" width="10.25" style="69" customWidth="1"/>
    <col min="3324" max="3324" width="9.125" style="69" customWidth="1"/>
    <col min="3325" max="3325" width="9.375" style="69" customWidth="1"/>
    <col min="3326" max="3327" width="0" style="69" hidden="1" customWidth="1"/>
    <col min="3328" max="3328" width="10.625" style="69" customWidth="1"/>
    <col min="3329" max="3329" width="9.625" style="69" customWidth="1"/>
    <col min="3330" max="3330" width="9.375" style="69" customWidth="1"/>
    <col min="3331" max="3332" width="0" style="69" hidden="1" customWidth="1"/>
    <col min="3333" max="3333" width="11" style="69" customWidth="1"/>
    <col min="3334" max="3334" width="9.5" style="69" customWidth="1"/>
    <col min="3335" max="3335" width="9.25" style="69" customWidth="1"/>
    <col min="3336" max="3337" width="0" style="69" hidden="1" customWidth="1"/>
    <col min="3338" max="3338" width="10.5" style="69" customWidth="1"/>
    <col min="3339" max="3339" width="9.5" style="69" customWidth="1"/>
    <col min="3340" max="3340" width="8.875" style="69" bestFit="1" customWidth="1"/>
    <col min="3341" max="3341" width="4.375" style="69" bestFit="1" customWidth="1"/>
    <col min="3342" max="3569" width="9" style="69"/>
    <col min="3570" max="3570" width="22.25" style="69" customWidth="1"/>
    <col min="3571" max="3571" width="9.5" style="69" customWidth="1"/>
    <col min="3572" max="3573" width="0" style="69" hidden="1" customWidth="1"/>
    <col min="3574" max="3574" width="10.125" style="69" customWidth="1"/>
    <col min="3575" max="3575" width="9.25" style="69" customWidth="1"/>
    <col min="3576" max="3576" width="9.875" style="69" customWidth="1"/>
    <col min="3577" max="3578" width="0" style="69" hidden="1" customWidth="1"/>
    <col min="3579" max="3579" width="10.25" style="69" customWidth="1"/>
    <col min="3580" max="3580" width="9.125" style="69" customWidth="1"/>
    <col min="3581" max="3581" width="9.375" style="69" customWidth="1"/>
    <col min="3582" max="3583" width="0" style="69" hidden="1" customWidth="1"/>
    <col min="3584" max="3584" width="10.625" style="69" customWidth="1"/>
    <col min="3585" max="3585" width="9.625" style="69" customWidth="1"/>
    <col min="3586" max="3586" width="9.375" style="69" customWidth="1"/>
    <col min="3587" max="3588" width="0" style="69" hidden="1" customWidth="1"/>
    <col min="3589" max="3589" width="11" style="69" customWidth="1"/>
    <col min="3590" max="3590" width="9.5" style="69" customWidth="1"/>
    <col min="3591" max="3591" width="9.25" style="69" customWidth="1"/>
    <col min="3592" max="3593" width="0" style="69" hidden="1" customWidth="1"/>
    <col min="3594" max="3594" width="10.5" style="69" customWidth="1"/>
    <col min="3595" max="3595" width="9.5" style="69" customWidth="1"/>
    <col min="3596" max="3596" width="8.875" style="69" bestFit="1" customWidth="1"/>
    <col min="3597" max="3597" width="4.375" style="69" bestFit="1" customWidth="1"/>
    <col min="3598" max="3825" width="9" style="69"/>
    <col min="3826" max="3826" width="22.25" style="69" customWidth="1"/>
    <col min="3827" max="3827" width="9.5" style="69" customWidth="1"/>
    <col min="3828" max="3829" width="0" style="69" hidden="1" customWidth="1"/>
    <col min="3830" max="3830" width="10.125" style="69" customWidth="1"/>
    <col min="3831" max="3831" width="9.25" style="69" customWidth="1"/>
    <col min="3832" max="3832" width="9.875" style="69" customWidth="1"/>
    <col min="3833" max="3834" width="0" style="69" hidden="1" customWidth="1"/>
    <col min="3835" max="3835" width="10.25" style="69" customWidth="1"/>
    <col min="3836" max="3836" width="9.125" style="69" customWidth="1"/>
    <col min="3837" max="3837" width="9.375" style="69" customWidth="1"/>
    <col min="3838" max="3839" width="0" style="69" hidden="1" customWidth="1"/>
    <col min="3840" max="3840" width="10.625" style="69" customWidth="1"/>
    <col min="3841" max="3841" width="9.625" style="69" customWidth="1"/>
    <col min="3842" max="3842" width="9.375" style="69" customWidth="1"/>
    <col min="3843" max="3844" width="0" style="69" hidden="1" customWidth="1"/>
    <col min="3845" max="3845" width="11" style="69" customWidth="1"/>
    <col min="3846" max="3846" width="9.5" style="69" customWidth="1"/>
    <col min="3847" max="3847" width="9.25" style="69" customWidth="1"/>
    <col min="3848" max="3849" width="0" style="69" hidden="1" customWidth="1"/>
    <col min="3850" max="3850" width="10.5" style="69" customWidth="1"/>
    <col min="3851" max="3851" width="9.5" style="69" customWidth="1"/>
    <col min="3852" max="3852" width="8.875" style="69" bestFit="1" customWidth="1"/>
    <col min="3853" max="3853" width="4.375" style="69" bestFit="1" customWidth="1"/>
    <col min="3854" max="4081" width="9" style="69"/>
    <col min="4082" max="4082" width="22.25" style="69" customWidth="1"/>
    <col min="4083" max="4083" width="9.5" style="69" customWidth="1"/>
    <col min="4084" max="4085" width="0" style="69" hidden="1" customWidth="1"/>
    <col min="4086" max="4086" width="10.125" style="69" customWidth="1"/>
    <col min="4087" max="4087" width="9.25" style="69" customWidth="1"/>
    <col min="4088" max="4088" width="9.875" style="69" customWidth="1"/>
    <col min="4089" max="4090" width="0" style="69" hidden="1" customWidth="1"/>
    <col min="4091" max="4091" width="10.25" style="69" customWidth="1"/>
    <col min="4092" max="4092" width="9.125" style="69" customWidth="1"/>
    <col min="4093" max="4093" width="9.375" style="69" customWidth="1"/>
    <col min="4094" max="4095" width="0" style="69" hidden="1" customWidth="1"/>
    <col min="4096" max="4096" width="10.625" style="69" customWidth="1"/>
    <col min="4097" max="4097" width="9.625" style="69" customWidth="1"/>
    <col min="4098" max="4098" width="9.375" style="69" customWidth="1"/>
    <col min="4099" max="4100" width="0" style="69" hidden="1" customWidth="1"/>
    <col min="4101" max="4101" width="11" style="69" customWidth="1"/>
    <col min="4102" max="4102" width="9.5" style="69" customWidth="1"/>
    <col min="4103" max="4103" width="9.25" style="69" customWidth="1"/>
    <col min="4104" max="4105" width="0" style="69" hidden="1" customWidth="1"/>
    <col min="4106" max="4106" width="10.5" style="69" customWidth="1"/>
    <col min="4107" max="4107" width="9.5" style="69" customWidth="1"/>
    <col min="4108" max="4108" width="8.875" style="69" bestFit="1" customWidth="1"/>
    <col min="4109" max="4109" width="4.375" style="69" bestFit="1" customWidth="1"/>
    <col min="4110" max="4337" width="9" style="69"/>
    <col min="4338" max="4338" width="22.25" style="69" customWidth="1"/>
    <col min="4339" max="4339" width="9.5" style="69" customWidth="1"/>
    <col min="4340" max="4341" width="0" style="69" hidden="1" customWidth="1"/>
    <col min="4342" max="4342" width="10.125" style="69" customWidth="1"/>
    <col min="4343" max="4343" width="9.25" style="69" customWidth="1"/>
    <col min="4344" max="4344" width="9.875" style="69" customWidth="1"/>
    <col min="4345" max="4346" width="0" style="69" hidden="1" customWidth="1"/>
    <col min="4347" max="4347" width="10.25" style="69" customWidth="1"/>
    <col min="4348" max="4348" width="9.125" style="69" customWidth="1"/>
    <col min="4349" max="4349" width="9.375" style="69" customWidth="1"/>
    <col min="4350" max="4351" width="0" style="69" hidden="1" customWidth="1"/>
    <col min="4352" max="4352" width="10.625" style="69" customWidth="1"/>
    <col min="4353" max="4353" width="9.625" style="69" customWidth="1"/>
    <col min="4354" max="4354" width="9.375" style="69" customWidth="1"/>
    <col min="4355" max="4356" width="0" style="69" hidden="1" customWidth="1"/>
    <col min="4357" max="4357" width="11" style="69" customWidth="1"/>
    <col min="4358" max="4358" width="9.5" style="69" customWidth="1"/>
    <col min="4359" max="4359" width="9.25" style="69" customWidth="1"/>
    <col min="4360" max="4361" width="0" style="69" hidden="1" customWidth="1"/>
    <col min="4362" max="4362" width="10.5" style="69" customWidth="1"/>
    <col min="4363" max="4363" width="9.5" style="69" customWidth="1"/>
    <col min="4364" max="4364" width="8.875" style="69" bestFit="1" customWidth="1"/>
    <col min="4365" max="4365" width="4.375" style="69" bestFit="1" customWidth="1"/>
    <col min="4366" max="4593" width="9" style="69"/>
    <col min="4594" max="4594" width="22.25" style="69" customWidth="1"/>
    <col min="4595" max="4595" width="9.5" style="69" customWidth="1"/>
    <col min="4596" max="4597" width="0" style="69" hidden="1" customWidth="1"/>
    <col min="4598" max="4598" width="10.125" style="69" customWidth="1"/>
    <col min="4599" max="4599" width="9.25" style="69" customWidth="1"/>
    <col min="4600" max="4600" width="9.875" style="69" customWidth="1"/>
    <col min="4601" max="4602" width="0" style="69" hidden="1" customWidth="1"/>
    <col min="4603" max="4603" width="10.25" style="69" customWidth="1"/>
    <col min="4604" max="4604" width="9.125" style="69" customWidth="1"/>
    <col min="4605" max="4605" width="9.375" style="69" customWidth="1"/>
    <col min="4606" max="4607" width="0" style="69" hidden="1" customWidth="1"/>
    <col min="4608" max="4608" width="10.625" style="69" customWidth="1"/>
    <col min="4609" max="4609" width="9.625" style="69" customWidth="1"/>
    <col min="4610" max="4610" width="9.375" style="69" customWidth="1"/>
    <col min="4611" max="4612" width="0" style="69" hidden="1" customWidth="1"/>
    <col min="4613" max="4613" width="11" style="69" customWidth="1"/>
    <col min="4614" max="4614" width="9.5" style="69" customWidth="1"/>
    <col min="4615" max="4615" width="9.25" style="69" customWidth="1"/>
    <col min="4616" max="4617" width="0" style="69" hidden="1" customWidth="1"/>
    <col min="4618" max="4618" width="10.5" style="69" customWidth="1"/>
    <col min="4619" max="4619" width="9.5" style="69" customWidth="1"/>
    <col min="4620" max="4620" width="8.875" style="69" bestFit="1" customWidth="1"/>
    <col min="4621" max="4621" width="4.375" style="69" bestFit="1" customWidth="1"/>
    <col min="4622" max="4849" width="9" style="69"/>
    <col min="4850" max="4850" width="22.25" style="69" customWidth="1"/>
    <col min="4851" max="4851" width="9.5" style="69" customWidth="1"/>
    <col min="4852" max="4853" width="0" style="69" hidden="1" customWidth="1"/>
    <col min="4854" max="4854" width="10.125" style="69" customWidth="1"/>
    <col min="4855" max="4855" width="9.25" style="69" customWidth="1"/>
    <col min="4856" max="4856" width="9.875" style="69" customWidth="1"/>
    <col min="4857" max="4858" width="0" style="69" hidden="1" customWidth="1"/>
    <col min="4859" max="4859" width="10.25" style="69" customWidth="1"/>
    <col min="4860" max="4860" width="9.125" style="69" customWidth="1"/>
    <col min="4861" max="4861" width="9.375" style="69" customWidth="1"/>
    <col min="4862" max="4863" width="0" style="69" hidden="1" customWidth="1"/>
    <col min="4864" max="4864" width="10.625" style="69" customWidth="1"/>
    <col min="4865" max="4865" width="9.625" style="69" customWidth="1"/>
    <col min="4866" max="4866" width="9.375" style="69" customWidth="1"/>
    <col min="4867" max="4868" width="0" style="69" hidden="1" customWidth="1"/>
    <col min="4869" max="4869" width="11" style="69" customWidth="1"/>
    <col min="4870" max="4870" width="9.5" style="69" customWidth="1"/>
    <col min="4871" max="4871" width="9.25" style="69" customWidth="1"/>
    <col min="4872" max="4873" width="0" style="69" hidden="1" customWidth="1"/>
    <col min="4874" max="4874" width="10.5" style="69" customWidth="1"/>
    <col min="4875" max="4875" width="9.5" style="69" customWidth="1"/>
    <col min="4876" max="4876" width="8.875" style="69" bestFit="1" customWidth="1"/>
    <col min="4877" max="4877" width="4.375" style="69" bestFit="1" customWidth="1"/>
    <col min="4878" max="5105" width="9" style="69"/>
    <col min="5106" max="5106" width="22.25" style="69" customWidth="1"/>
    <col min="5107" max="5107" width="9.5" style="69" customWidth="1"/>
    <col min="5108" max="5109" width="0" style="69" hidden="1" customWidth="1"/>
    <col min="5110" max="5110" width="10.125" style="69" customWidth="1"/>
    <col min="5111" max="5111" width="9.25" style="69" customWidth="1"/>
    <col min="5112" max="5112" width="9.875" style="69" customWidth="1"/>
    <col min="5113" max="5114" width="0" style="69" hidden="1" customWidth="1"/>
    <col min="5115" max="5115" width="10.25" style="69" customWidth="1"/>
    <col min="5116" max="5116" width="9.125" style="69" customWidth="1"/>
    <col min="5117" max="5117" width="9.375" style="69" customWidth="1"/>
    <col min="5118" max="5119" width="0" style="69" hidden="1" customWidth="1"/>
    <col min="5120" max="5120" width="10.625" style="69" customWidth="1"/>
    <col min="5121" max="5121" width="9.625" style="69" customWidth="1"/>
    <col min="5122" max="5122" width="9.375" style="69" customWidth="1"/>
    <col min="5123" max="5124" width="0" style="69" hidden="1" customWidth="1"/>
    <col min="5125" max="5125" width="11" style="69" customWidth="1"/>
    <col min="5126" max="5126" width="9.5" style="69" customWidth="1"/>
    <col min="5127" max="5127" width="9.25" style="69" customWidth="1"/>
    <col min="5128" max="5129" width="0" style="69" hidden="1" customWidth="1"/>
    <col min="5130" max="5130" width="10.5" style="69" customWidth="1"/>
    <col min="5131" max="5131" width="9.5" style="69" customWidth="1"/>
    <col min="5132" max="5132" width="8.875" style="69" bestFit="1" customWidth="1"/>
    <col min="5133" max="5133" width="4.375" style="69" bestFit="1" customWidth="1"/>
    <col min="5134" max="5361" width="9" style="69"/>
    <col min="5362" max="5362" width="22.25" style="69" customWidth="1"/>
    <col min="5363" max="5363" width="9.5" style="69" customWidth="1"/>
    <col min="5364" max="5365" width="0" style="69" hidden="1" customWidth="1"/>
    <col min="5366" max="5366" width="10.125" style="69" customWidth="1"/>
    <col min="5367" max="5367" width="9.25" style="69" customWidth="1"/>
    <col min="5368" max="5368" width="9.875" style="69" customWidth="1"/>
    <col min="5369" max="5370" width="0" style="69" hidden="1" customWidth="1"/>
    <col min="5371" max="5371" width="10.25" style="69" customWidth="1"/>
    <col min="5372" max="5372" width="9.125" style="69" customWidth="1"/>
    <col min="5373" max="5373" width="9.375" style="69" customWidth="1"/>
    <col min="5374" max="5375" width="0" style="69" hidden="1" customWidth="1"/>
    <col min="5376" max="5376" width="10.625" style="69" customWidth="1"/>
    <col min="5377" max="5377" width="9.625" style="69" customWidth="1"/>
    <col min="5378" max="5378" width="9.375" style="69" customWidth="1"/>
    <col min="5379" max="5380" width="0" style="69" hidden="1" customWidth="1"/>
    <col min="5381" max="5381" width="11" style="69" customWidth="1"/>
    <col min="5382" max="5382" width="9.5" style="69" customWidth="1"/>
    <col min="5383" max="5383" width="9.25" style="69" customWidth="1"/>
    <col min="5384" max="5385" width="0" style="69" hidden="1" customWidth="1"/>
    <col min="5386" max="5386" width="10.5" style="69" customWidth="1"/>
    <col min="5387" max="5387" width="9.5" style="69" customWidth="1"/>
    <col min="5388" max="5388" width="8.875" style="69" bestFit="1" customWidth="1"/>
    <col min="5389" max="5389" width="4.375" style="69" bestFit="1" customWidth="1"/>
    <col min="5390" max="5617" width="9" style="69"/>
    <col min="5618" max="5618" width="22.25" style="69" customWidth="1"/>
    <col min="5619" max="5619" width="9.5" style="69" customWidth="1"/>
    <col min="5620" max="5621" width="0" style="69" hidden="1" customWidth="1"/>
    <col min="5622" max="5622" width="10.125" style="69" customWidth="1"/>
    <col min="5623" max="5623" width="9.25" style="69" customWidth="1"/>
    <col min="5624" max="5624" width="9.875" style="69" customWidth="1"/>
    <col min="5625" max="5626" width="0" style="69" hidden="1" customWidth="1"/>
    <col min="5627" max="5627" width="10.25" style="69" customWidth="1"/>
    <col min="5628" max="5628" width="9.125" style="69" customWidth="1"/>
    <col min="5629" max="5629" width="9.375" style="69" customWidth="1"/>
    <col min="5630" max="5631" width="0" style="69" hidden="1" customWidth="1"/>
    <col min="5632" max="5632" width="10.625" style="69" customWidth="1"/>
    <col min="5633" max="5633" width="9.625" style="69" customWidth="1"/>
    <col min="5634" max="5634" width="9.375" style="69" customWidth="1"/>
    <col min="5635" max="5636" width="0" style="69" hidden="1" customWidth="1"/>
    <col min="5637" max="5637" width="11" style="69" customWidth="1"/>
    <col min="5638" max="5638" width="9.5" style="69" customWidth="1"/>
    <col min="5639" max="5639" width="9.25" style="69" customWidth="1"/>
    <col min="5640" max="5641" width="0" style="69" hidden="1" customWidth="1"/>
    <col min="5642" max="5642" width="10.5" style="69" customWidth="1"/>
    <col min="5643" max="5643" width="9.5" style="69" customWidth="1"/>
    <col min="5644" max="5644" width="8.875" style="69" bestFit="1" customWidth="1"/>
    <col min="5645" max="5645" width="4.375" style="69" bestFit="1" customWidth="1"/>
    <col min="5646" max="5873" width="9" style="69"/>
    <col min="5874" max="5874" width="22.25" style="69" customWidth="1"/>
    <col min="5875" max="5875" width="9.5" style="69" customWidth="1"/>
    <col min="5876" max="5877" width="0" style="69" hidden="1" customWidth="1"/>
    <col min="5878" max="5878" width="10.125" style="69" customWidth="1"/>
    <col min="5879" max="5879" width="9.25" style="69" customWidth="1"/>
    <col min="5880" max="5880" width="9.875" style="69" customWidth="1"/>
    <col min="5881" max="5882" width="0" style="69" hidden="1" customWidth="1"/>
    <col min="5883" max="5883" width="10.25" style="69" customWidth="1"/>
    <col min="5884" max="5884" width="9.125" style="69" customWidth="1"/>
    <col min="5885" max="5885" width="9.375" style="69" customWidth="1"/>
    <col min="5886" max="5887" width="0" style="69" hidden="1" customWidth="1"/>
    <col min="5888" max="5888" width="10.625" style="69" customWidth="1"/>
    <col min="5889" max="5889" width="9.625" style="69" customWidth="1"/>
    <col min="5890" max="5890" width="9.375" style="69" customWidth="1"/>
    <col min="5891" max="5892" width="0" style="69" hidden="1" customWidth="1"/>
    <col min="5893" max="5893" width="11" style="69" customWidth="1"/>
    <col min="5894" max="5894" width="9.5" style="69" customWidth="1"/>
    <col min="5895" max="5895" width="9.25" style="69" customWidth="1"/>
    <col min="5896" max="5897" width="0" style="69" hidden="1" customWidth="1"/>
    <col min="5898" max="5898" width="10.5" style="69" customWidth="1"/>
    <col min="5899" max="5899" width="9.5" style="69" customWidth="1"/>
    <col min="5900" max="5900" width="8.875" style="69" bestFit="1" customWidth="1"/>
    <col min="5901" max="5901" width="4.375" style="69" bestFit="1" customWidth="1"/>
    <col min="5902" max="6129" width="9" style="69"/>
    <col min="6130" max="6130" width="22.25" style="69" customWidth="1"/>
    <col min="6131" max="6131" width="9.5" style="69" customWidth="1"/>
    <col min="6132" max="6133" width="0" style="69" hidden="1" customWidth="1"/>
    <col min="6134" max="6134" width="10.125" style="69" customWidth="1"/>
    <col min="6135" max="6135" width="9.25" style="69" customWidth="1"/>
    <col min="6136" max="6136" width="9.875" style="69" customWidth="1"/>
    <col min="6137" max="6138" width="0" style="69" hidden="1" customWidth="1"/>
    <col min="6139" max="6139" width="10.25" style="69" customWidth="1"/>
    <col min="6140" max="6140" width="9.125" style="69" customWidth="1"/>
    <col min="6141" max="6141" width="9.375" style="69" customWidth="1"/>
    <col min="6142" max="6143" width="0" style="69" hidden="1" customWidth="1"/>
    <col min="6144" max="6144" width="10.625" style="69" customWidth="1"/>
    <col min="6145" max="6145" width="9.625" style="69" customWidth="1"/>
    <col min="6146" max="6146" width="9.375" style="69" customWidth="1"/>
    <col min="6147" max="6148" width="0" style="69" hidden="1" customWidth="1"/>
    <col min="6149" max="6149" width="11" style="69" customWidth="1"/>
    <col min="6150" max="6150" width="9.5" style="69" customWidth="1"/>
    <col min="6151" max="6151" width="9.25" style="69" customWidth="1"/>
    <col min="6152" max="6153" width="0" style="69" hidden="1" customWidth="1"/>
    <col min="6154" max="6154" width="10.5" style="69" customWidth="1"/>
    <col min="6155" max="6155" width="9.5" style="69" customWidth="1"/>
    <col min="6156" max="6156" width="8.875" style="69" bestFit="1" customWidth="1"/>
    <col min="6157" max="6157" width="4.375" style="69" bestFit="1" customWidth="1"/>
    <col min="6158" max="6385" width="9" style="69"/>
    <col min="6386" max="6386" width="22.25" style="69" customWidth="1"/>
    <col min="6387" max="6387" width="9.5" style="69" customWidth="1"/>
    <col min="6388" max="6389" width="0" style="69" hidden="1" customWidth="1"/>
    <col min="6390" max="6390" width="10.125" style="69" customWidth="1"/>
    <col min="6391" max="6391" width="9.25" style="69" customWidth="1"/>
    <col min="6392" max="6392" width="9.875" style="69" customWidth="1"/>
    <col min="6393" max="6394" width="0" style="69" hidden="1" customWidth="1"/>
    <col min="6395" max="6395" width="10.25" style="69" customWidth="1"/>
    <col min="6396" max="6396" width="9.125" style="69" customWidth="1"/>
    <col min="6397" max="6397" width="9.375" style="69" customWidth="1"/>
    <col min="6398" max="6399" width="0" style="69" hidden="1" customWidth="1"/>
    <col min="6400" max="6400" width="10.625" style="69" customWidth="1"/>
    <col min="6401" max="6401" width="9.625" style="69" customWidth="1"/>
    <col min="6402" max="6402" width="9.375" style="69" customWidth="1"/>
    <col min="6403" max="6404" width="0" style="69" hidden="1" customWidth="1"/>
    <col min="6405" max="6405" width="11" style="69" customWidth="1"/>
    <col min="6406" max="6406" width="9.5" style="69" customWidth="1"/>
    <col min="6407" max="6407" width="9.25" style="69" customWidth="1"/>
    <col min="6408" max="6409" width="0" style="69" hidden="1" customWidth="1"/>
    <col min="6410" max="6410" width="10.5" style="69" customWidth="1"/>
    <col min="6411" max="6411" width="9.5" style="69" customWidth="1"/>
    <col min="6412" max="6412" width="8.875" style="69" bestFit="1" customWidth="1"/>
    <col min="6413" max="6413" width="4.375" style="69" bestFit="1" customWidth="1"/>
    <col min="6414" max="6641" width="9" style="69"/>
    <col min="6642" max="6642" width="22.25" style="69" customWidth="1"/>
    <col min="6643" max="6643" width="9.5" style="69" customWidth="1"/>
    <col min="6644" max="6645" width="0" style="69" hidden="1" customWidth="1"/>
    <col min="6646" max="6646" width="10.125" style="69" customWidth="1"/>
    <col min="6647" max="6647" width="9.25" style="69" customWidth="1"/>
    <col min="6648" max="6648" width="9.875" style="69" customWidth="1"/>
    <col min="6649" max="6650" width="0" style="69" hidden="1" customWidth="1"/>
    <col min="6651" max="6651" width="10.25" style="69" customWidth="1"/>
    <col min="6652" max="6652" width="9.125" style="69" customWidth="1"/>
    <col min="6653" max="6653" width="9.375" style="69" customWidth="1"/>
    <col min="6654" max="6655" width="0" style="69" hidden="1" customWidth="1"/>
    <col min="6656" max="6656" width="10.625" style="69" customWidth="1"/>
    <col min="6657" max="6657" width="9.625" style="69" customWidth="1"/>
    <col min="6658" max="6658" width="9.375" style="69" customWidth="1"/>
    <col min="6659" max="6660" width="0" style="69" hidden="1" customWidth="1"/>
    <col min="6661" max="6661" width="11" style="69" customWidth="1"/>
    <col min="6662" max="6662" width="9.5" style="69" customWidth="1"/>
    <col min="6663" max="6663" width="9.25" style="69" customWidth="1"/>
    <col min="6664" max="6665" width="0" style="69" hidden="1" customWidth="1"/>
    <col min="6666" max="6666" width="10.5" style="69" customWidth="1"/>
    <col min="6667" max="6667" width="9.5" style="69" customWidth="1"/>
    <col min="6668" max="6668" width="8.875" style="69" bestFit="1" customWidth="1"/>
    <col min="6669" max="6669" width="4.375" style="69" bestFit="1" customWidth="1"/>
    <col min="6670" max="6897" width="9" style="69"/>
    <col min="6898" max="6898" width="22.25" style="69" customWidth="1"/>
    <col min="6899" max="6899" width="9.5" style="69" customWidth="1"/>
    <col min="6900" max="6901" width="0" style="69" hidden="1" customWidth="1"/>
    <col min="6902" max="6902" width="10.125" style="69" customWidth="1"/>
    <col min="6903" max="6903" width="9.25" style="69" customWidth="1"/>
    <col min="6904" max="6904" width="9.875" style="69" customWidth="1"/>
    <col min="6905" max="6906" width="0" style="69" hidden="1" customWidth="1"/>
    <col min="6907" max="6907" width="10.25" style="69" customWidth="1"/>
    <col min="6908" max="6908" width="9.125" style="69" customWidth="1"/>
    <col min="6909" max="6909" width="9.375" style="69" customWidth="1"/>
    <col min="6910" max="6911" width="0" style="69" hidden="1" customWidth="1"/>
    <col min="6912" max="6912" width="10.625" style="69" customWidth="1"/>
    <col min="6913" max="6913" width="9.625" style="69" customWidth="1"/>
    <col min="6914" max="6914" width="9.375" style="69" customWidth="1"/>
    <col min="6915" max="6916" width="0" style="69" hidden="1" customWidth="1"/>
    <col min="6917" max="6917" width="11" style="69" customWidth="1"/>
    <col min="6918" max="6918" width="9.5" style="69" customWidth="1"/>
    <col min="6919" max="6919" width="9.25" style="69" customWidth="1"/>
    <col min="6920" max="6921" width="0" style="69" hidden="1" customWidth="1"/>
    <col min="6922" max="6922" width="10.5" style="69" customWidth="1"/>
    <col min="6923" max="6923" width="9.5" style="69" customWidth="1"/>
    <col min="6924" max="6924" width="8.875" style="69" bestFit="1" customWidth="1"/>
    <col min="6925" max="6925" width="4.375" style="69" bestFit="1" customWidth="1"/>
    <col min="6926" max="7153" width="9" style="69"/>
    <col min="7154" max="7154" width="22.25" style="69" customWidth="1"/>
    <col min="7155" max="7155" width="9.5" style="69" customWidth="1"/>
    <col min="7156" max="7157" width="0" style="69" hidden="1" customWidth="1"/>
    <col min="7158" max="7158" width="10.125" style="69" customWidth="1"/>
    <col min="7159" max="7159" width="9.25" style="69" customWidth="1"/>
    <col min="7160" max="7160" width="9.875" style="69" customWidth="1"/>
    <col min="7161" max="7162" width="0" style="69" hidden="1" customWidth="1"/>
    <col min="7163" max="7163" width="10.25" style="69" customWidth="1"/>
    <col min="7164" max="7164" width="9.125" style="69" customWidth="1"/>
    <col min="7165" max="7165" width="9.375" style="69" customWidth="1"/>
    <col min="7166" max="7167" width="0" style="69" hidden="1" customWidth="1"/>
    <col min="7168" max="7168" width="10.625" style="69" customWidth="1"/>
    <col min="7169" max="7169" width="9.625" style="69" customWidth="1"/>
    <col min="7170" max="7170" width="9.375" style="69" customWidth="1"/>
    <col min="7171" max="7172" width="0" style="69" hidden="1" customWidth="1"/>
    <col min="7173" max="7173" width="11" style="69" customWidth="1"/>
    <col min="7174" max="7174" width="9.5" style="69" customWidth="1"/>
    <col min="7175" max="7175" width="9.25" style="69" customWidth="1"/>
    <col min="7176" max="7177" width="0" style="69" hidden="1" customWidth="1"/>
    <col min="7178" max="7178" width="10.5" style="69" customWidth="1"/>
    <col min="7179" max="7179" width="9.5" style="69" customWidth="1"/>
    <col min="7180" max="7180" width="8.875" style="69" bestFit="1" customWidth="1"/>
    <col min="7181" max="7181" width="4.375" style="69" bestFit="1" customWidth="1"/>
    <col min="7182" max="7409" width="9" style="69"/>
    <col min="7410" max="7410" width="22.25" style="69" customWidth="1"/>
    <col min="7411" max="7411" width="9.5" style="69" customWidth="1"/>
    <col min="7412" max="7413" width="0" style="69" hidden="1" customWidth="1"/>
    <col min="7414" max="7414" width="10.125" style="69" customWidth="1"/>
    <col min="7415" max="7415" width="9.25" style="69" customWidth="1"/>
    <col min="7416" max="7416" width="9.875" style="69" customWidth="1"/>
    <col min="7417" max="7418" width="0" style="69" hidden="1" customWidth="1"/>
    <col min="7419" max="7419" width="10.25" style="69" customWidth="1"/>
    <col min="7420" max="7420" width="9.125" style="69" customWidth="1"/>
    <col min="7421" max="7421" width="9.375" style="69" customWidth="1"/>
    <col min="7422" max="7423" width="0" style="69" hidden="1" customWidth="1"/>
    <col min="7424" max="7424" width="10.625" style="69" customWidth="1"/>
    <col min="7425" max="7425" width="9.625" style="69" customWidth="1"/>
    <col min="7426" max="7426" width="9.375" style="69" customWidth="1"/>
    <col min="7427" max="7428" width="0" style="69" hidden="1" customWidth="1"/>
    <col min="7429" max="7429" width="11" style="69" customWidth="1"/>
    <col min="7430" max="7430" width="9.5" style="69" customWidth="1"/>
    <col min="7431" max="7431" width="9.25" style="69" customWidth="1"/>
    <col min="7432" max="7433" width="0" style="69" hidden="1" customWidth="1"/>
    <col min="7434" max="7434" width="10.5" style="69" customWidth="1"/>
    <col min="7435" max="7435" width="9.5" style="69" customWidth="1"/>
    <col min="7436" max="7436" width="8.875" style="69" bestFit="1" customWidth="1"/>
    <col min="7437" max="7437" width="4.375" style="69" bestFit="1" customWidth="1"/>
    <col min="7438" max="7665" width="9" style="69"/>
    <col min="7666" max="7666" width="22.25" style="69" customWidth="1"/>
    <col min="7667" max="7667" width="9.5" style="69" customWidth="1"/>
    <col min="7668" max="7669" width="0" style="69" hidden="1" customWidth="1"/>
    <col min="7670" max="7670" width="10.125" style="69" customWidth="1"/>
    <col min="7671" max="7671" width="9.25" style="69" customWidth="1"/>
    <col min="7672" max="7672" width="9.875" style="69" customWidth="1"/>
    <col min="7673" max="7674" width="0" style="69" hidden="1" customWidth="1"/>
    <col min="7675" max="7675" width="10.25" style="69" customWidth="1"/>
    <col min="7676" max="7676" width="9.125" style="69" customWidth="1"/>
    <col min="7677" max="7677" width="9.375" style="69" customWidth="1"/>
    <col min="7678" max="7679" width="0" style="69" hidden="1" customWidth="1"/>
    <col min="7680" max="7680" width="10.625" style="69" customWidth="1"/>
    <col min="7681" max="7681" width="9.625" style="69" customWidth="1"/>
    <col min="7682" max="7682" width="9.375" style="69" customWidth="1"/>
    <col min="7683" max="7684" width="0" style="69" hidden="1" customWidth="1"/>
    <col min="7685" max="7685" width="11" style="69" customWidth="1"/>
    <col min="7686" max="7686" width="9.5" style="69" customWidth="1"/>
    <col min="7687" max="7687" width="9.25" style="69" customWidth="1"/>
    <col min="7688" max="7689" width="0" style="69" hidden="1" customWidth="1"/>
    <col min="7690" max="7690" width="10.5" style="69" customWidth="1"/>
    <col min="7691" max="7691" width="9.5" style="69" customWidth="1"/>
    <col min="7692" max="7692" width="8.875" style="69" bestFit="1" customWidth="1"/>
    <col min="7693" max="7693" width="4.375" style="69" bestFit="1" customWidth="1"/>
    <col min="7694" max="7921" width="9" style="69"/>
    <col min="7922" max="7922" width="22.25" style="69" customWidth="1"/>
    <col min="7923" max="7923" width="9.5" style="69" customWidth="1"/>
    <col min="7924" max="7925" width="0" style="69" hidden="1" customWidth="1"/>
    <col min="7926" max="7926" width="10.125" style="69" customWidth="1"/>
    <col min="7927" max="7927" width="9.25" style="69" customWidth="1"/>
    <col min="7928" max="7928" width="9.875" style="69" customWidth="1"/>
    <col min="7929" max="7930" width="0" style="69" hidden="1" customWidth="1"/>
    <col min="7931" max="7931" width="10.25" style="69" customWidth="1"/>
    <col min="7932" max="7932" width="9.125" style="69" customWidth="1"/>
    <col min="7933" max="7933" width="9.375" style="69" customWidth="1"/>
    <col min="7934" max="7935" width="0" style="69" hidden="1" customWidth="1"/>
    <col min="7936" max="7936" width="10.625" style="69" customWidth="1"/>
    <col min="7937" max="7937" width="9.625" style="69" customWidth="1"/>
    <col min="7938" max="7938" width="9.375" style="69" customWidth="1"/>
    <col min="7939" max="7940" width="0" style="69" hidden="1" customWidth="1"/>
    <col min="7941" max="7941" width="11" style="69" customWidth="1"/>
    <col min="7942" max="7942" width="9.5" style="69" customWidth="1"/>
    <col min="7943" max="7943" width="9.25" style="69" customWidth="1"/>
    <col min="7944" max="7945" width="0" style="69" hidden="1" customWidth="1"/>
    <col min="7946" max="7946" width="10.5" style="69" customWidth="1"/>
    <col min="7947" max="7947" width="9.5" style="69" customWidth="1"/>
    <col min="7948" max="7948" width="8.875" style="69" bestFit="1" customWidth="1"/>
    <col min="7949" max="7949" width="4.375" style="69" bestFit="1" customWidth="1"/>
    <col min="7950" max="8177" width="9" style="69"/>
    <col min="8178" max="8178" width="22.25" style="69" customWidth="1"/>
    <col min="8179" max="8179" width="9.5" style="69" customWidth="1"/>
    <col min="8180" max="8181" width="0" style="69" hidden="1" customWidth="1"/>
    <col min="8182" max="8182" width="10.125" style="69" customWidth="1"/>
    <col min="8183" max="8183" width="9.25" style="69" customWidth="1"/>
    <col min="8184" max="8184" width="9.875" style="69" customWidth="1"/>
    <col min="8185" max="8186" width="0" style="69" hidden="1" customWidth="1"/>
    <col min="8187" max="8187" width="10.25" style="69" customWidth="1"/>
    <col min="8188" max="8188" width="9.125" style="69" customWidth="1"/>
    <col min="8189" max="8189" width="9.375" style="69" customWidth="1"/>
    <col min="8190" max="8191" width="0" style="69" hidden="1" customWidth="1"/>
    <col min="8192" max="8192" width="10.625" style="69" customWidth="1"/>
    <col min="8193" max="8193" width="9.625" style="69" customWidth="1"/>
    <col min="8194" max="8194" width="9.375" style="69" customWidth="1"/>
    <col min="8195" max="8196" width="0" style="69" hidden="1" customWidth="1"/>
    <col min="8197" max="8197" width="11" style="69" customWidth="1"/>
    <col min="8198" max="8198" width="9.5" style="69" customWidth="1"/>
    <col min="8199" max="8199" width="9.25" style="69" customWidth="1"/>
    <col min="8200" max="8201" width="0" style="69" hidden="1" customWidth="1"/>
    <col min="8202" max="8202" width="10.5" style="69" customWidth="1"/>
    <col min="8203" max="8203" width="9.5" style="69" customWidth="1"/>
    <col min="8204" max="8204" width="8.875" style="69" bestFit="1" customWidth="1"/>
    <col min="8205" max="8205" width="4.375" style="69" bestFit="1" customWidth="1"/>
    <col min="8206" max="8433" width="9" style="69"/>
    <col min="8434" max="8434" width="22.25" style="69" customWidth="1"/>
    <col min="8435" max="8435" width="9.5" style="69" customWidth="1"/>
    <col min="8436" max="8437" width="0" style="69" hidden="1" customWidth="1"/>
    <col min="8438" max="8438" width="10.125" style="69" customWidth="1"/>
    <col min="8439" max="8439" width="9.25" style="69" customWidth="1"/>
    <col min="8440" max="8440" width="9.875" style="69" customWidth="1"/>
    <col min="8441" max="8442" width="0" style="69" hidden="1" customWidth="1"/>
    <col min="8443" max="8443" width="10.25" style="69" customWidth="1"/>
    <col min="8444" max="8444" width="9.125" style="69" customWidth="1"/>
    <col min="8445" max="8445" width="9.375" style="69" customWidth="1"/>
    <col min="8446" max="8447" width="0" style="69" hidden="1" customWidth="1"/>
    <col min="8448" max="8448" width="10.625" style="69" customWidth="1"/>
    <col min="8449" max="8449" width="9.625" style="69" customWidth="1"/>
    <col min="8450" max="8450" width="9.375" style="69" customWidth="1"/>
    <col min="8451" max="8452" width="0" style="69" hidden="1" customWidth="1"/>
    <col min="8453" max="8453" width="11" style="69" customWidth="1"/>
    <col min="8454" max="8454" width="9.5" style="69" customWidth="1"/>
    <col min="8455" max="8455" width="9.25" style="69" customWidth="1"/>
    <col min="8456" max="8457" width="0" style="69" hidden="1" customWidth="1"/>
    <col min="8458" max="8458" width="10.5" style="69" customWidth="1"/>
    <col min="8459" max="8459" width="9.5" style="69" customWidth="1"/>
    <col min="8460" max="8460" width="8.875" style="69" bestFit="1" customWidth="1"/>
    <col min="8461" max="8461" width="4.375" style="69" bestFit="1" customWidth="1"/>
    <col min="8462" max="8689" width="9" style="69"/>
    <col min="8690" max="8690" width="22.25" style="69" customWidth="1"/>
    <col min="8691" max="8691" width="9.5" style="69" customWidth="1"/>
    <col min="8692" max="8693" width="0" style="69" hidden="1" customWidth="1"/>
    <col min="8694" max="8694" width="10.125" style="69" customWidth="1"/>
    <col min="8695" max="8695" width="9.25" style="69" customWidth="1"/>
    <col min="8696" max="8696" width="9.875" style="69" customWidth="1"/>
    <col min="8697" max="8698" width="0" style="69" hidden="1" customWidth="1"/>
    <col min="8699" max="8699" width="10.25" style="69" customWidth="1"/>
    <col min="8700" max="8700" width="9.125" style="69" customWidth="1"/>
    <col min="8701" max="8701" width="9.375" style="69" customWidth="1"/>
    <col min="8702" max="8703" width="0" style="69" hidden="1" customWidth="1"/>
    <col min="8704" max="8704" width="10.625" style="69" customWidth="1"/>
    <col min="8705" max="8705" width="9.625" style="69" customWidth="1"/>
    <col min="8706" max="8706" width="9.375" style="69" customWidth="1"/>
    <col min="8707" max="8708" width="0" style="69" hidden="1" customWidth="1"/>
    <col min="8709" max="8709" width="11" style="69" customWidth="1"/>
    <col min="8710" max="8710" width="9.5" style="69" customWidth="1"/>
    <col min="8711" max="8711" width="9.25" style="69" customWidth="1"/>
    <col min="8712" max="8713" width="0" style="69" hidden="1" customWidth="1"/>
    <col min="8714" max="8714" width="10.5" style="69" customWidth="1"/>
    <col min="8715" max="8715" width="9.5" style="69" customWidth="1"/>
    <col min="8716" max="8716" width="8.875" style="69" bestFit="1" customWidth="1"/>
    <col min="8717" max="8717" width="4.375" style="69" bestFit="1" customWidth="1"/>
    <col min="8718" max="8945" width="9" style="69"/>
    <col min="8946" max="8946" width="22.25" style="69" customWidth="1"/>
    <col min="8947" max="8947" width="9.5" style="69" customWidth="1"/>
    <col min="8948" max="8949" width="0" style="69" hidden="1" customWidth="1"/>
    <col min="8950" max="8950" width="10.125" style="69" customWidth="1"/>
    <col min="8951" max="8951" width="9.25" style="69" customWidth="1"/>
    <col min="8952" max="8952" width="9.875" style="69" customWidth="1"/>
    <col min="8953" max="8954" width="0" style="69" hidden="1" customWidth="1"/>
    <col min="8955" max="8955" width="10.25" style="69" customWidth="1"/>
    <col min="8956" max="8956" width="9.125" style="69" customWidth="1"/>
    <col min="8957" max="8957" width="9.375" style="69" customWidth="1"/>
    <col min="8958" max="8959" width="0" style="69" hidden="1" customWidth="1"/>
    <col min="8960" max="8960" width="10.625" style="69" customWidth="1"/>
    <col min="8961" max="8961" width="9.625" style="69" customWidth="1"/>
    <col min="8962" max="8962" width="9.375" style="69" customWidth="1"/>
    <col min="8963" max="8964" width="0" style="69" hidden="1" customWidth="1"/>
    <col min="8965" max="8965" width="11" style="69" customWidth="1"/>
    <col min="8966" max="8966" width="9.5" style="69" customWidth="1"/>
    <col min="8967" max="8967" width="9.25" style="69" customWidth="1"/>
    <col min="8968" max="8969" width="0" style="69" hidden="1" customWidth="1"/>
    <col min="8970" max="8970" width="10.5" style="69" customWidth="1"/>
    <col min="8971" max="8971" width="9.5" style="69" customWidth="1"/>
    <col min="8972" max="8972" width="8.875" style="69" bestFit="1" customWidth="1"/>
    <col min="8973" max="8973" width="4.375" style="69" bestFit="1" customWidth="1"/>
    <col min="8974" max="9201" width="9" style="69"/>
    <col min="9202" max="9202" width="22.25" style="69" customWidth="1"/>
    <col min="9203" max="9203" width="9.5" style="69" customWidth="1"/>
    <col min="9204" max="9205" width="0" style="69" hidden="1" customWidth="1"/>
    <col min="9206" max="9206" width="10.125" style="69" customWidth="1"/>
    <col min="9207" max="9207" width="9.25" style="69" customWidth="1"/>
    <col min="9208" max="9208" width="9.875" style="69" customWidth="1"/>
    <col min="9209" max="9210" width="0" style="69" hidden="1" customWidth="1"/>
    <col min="9211" max="9211" width="10.25" style="69" customWidth="1"/>
    <col min="9212" max="9212" width="9.125" style="69" customWidth="1"/>
    <col min="9213" max="9213" width="9.375" style="69" customWidth="1"/>
    <col min="9214" max="9215" width="0" style="69" hidden="1" customWidth="1"/>
    <col min="9216" max="9216" width="10.625" style="69" customWidth="1"/>
    <col min="9217" max="9217" width="9.625" style="69" customWidth="1"/>
    <col min="9218" max="9218" width="9.375" style="69" customWidth="1"/>
    <col min="9219" max="9220" width="0" style="69" hidden="1" customWidth="1"/>
    <col min="9221" max="9221" width="11" style="69" customWidth="1"/>
    <col min="9222" max="9222" width="9.5" style="69" customWidth="1"/>
    <col min="9223" max="9223" width="9.25" style="69" customWidth="1"/>
    <col min="9224" max="9225" width="0" style="69" hidden="1" customWidth="1"/>
    <col min="9226" max="9226" width="10.5" style="69" customWidth="1"/>
    <col min="9227" max="9227" width="9.5" style="69" customWidth="1"/>
    <col min="9228" max="9228" width="8.875" style="69" bestFit="1" customWidth="1"/>
    <col min="9229" max="9229" width="4.375" style="69" bestFit="1" customWidth="1"/>
    <col min="9230" max="9457" width="9" style="69"/>
    <col min="9458" max="9458" width="22.25" style="69" customWidth="1"/>
    <col min="9459" max="9459" width="9.5" style="69" customWidth="1"/>
    <col min="9460" max="9461" width="0" style="69" hidden="1" customWidth="1"/>
    <col min="9462" max="9462" width="10.125" style="69" customWidth="1"/>
    <col min="9463" max="9463" width="9.25" style="69" customWidth="1"/>
    <col min="9464" max="9464" width="9.875" style="69" customWidth="1"/>
    <col min="9465" max="9466" width="0" style="69" hidden="1" customWidth="1"/>
    <col min="9467" max="9467" width="10.25" style="69" customWidth="1"/>
    <col min="9468" max="9468" width="9.125" style="69" customWidth="1"/>
    <col min="9469" max="9469" width="9.375" style="69" customWidth="1"/>
    <col min="9470" max="9471" width="0" style="69" hidden="1" customWidth="1"/>
    <col min="9472" max="9472" width="10.625" style="69" customWidth="1"/>
    <col min="9473" max="9473" width="9.625" style="69" customWidth="1"/>
    <col min="9474" max="9474" width="9.375" style="69" customWidth="1"/>
    <col min="9475" max="9476" width="0" style="69" hidden="1" customWidth="1"/>
    <col min="9477" max="9477" width="11" style="69" customWidth="1"/>
    <col min="9478" max="9478" width="9.5" style="69" customWidth="1"/>
    <col min="9479" max="9479" width="9.25" style="69" customWidth="1"/>
    <col min="9480" max="9481" width="0" style="69" hidden="1" customWidth="1"/>
    <col min="9482" max="9482" width="10.5" style="69" customWidth="1"/>
    <col min="9483" max="9483" width="9.5" style="69" customWidth="1"/>
    <col min="9484" max="9484" width="8.875" style="69" bestFit="1" customWidth="1"/>
    <col min="9485" max="9485" width="4.375" style="69" bestFit="1" customWidth="1"/>
    <col min="9486" max="9713" width="9" style="69"/>
    <col min="9714" max="9714" width="22.25" style="69" customWidth="1"/>
    <col min="9715" max="9715" width="9.5" style="69" customWidth="1"/>
    <col min="9716" max="9717" width="0" style="69" hidden="1" customWidth="1"/>
    <col min="9718" max="9718" width="10.125" style="69" customWidth="1"/>
    <col min="9719" max="9719" width="9.25" style="69" customWidth="1"/>
    <col min="9720" max="9720" width="9.875" style="69" customWidth="1"/>
    <col min="9721" max="9722" width="0" style="69" hidden="1" customWidth="1"/>
    <col min="9723" max="9723" width="10.25" style="69" customWidth="1"/>
    <col min="9724" max="9724" width="9.125" style="69" customWidth="1"/>
    <col min="9725" max="9725" width="9.375" style="69" customWidth="1"/>
    <col min="9726" max="9727" width="0" style="69" hidden="1" customWidth="1"/>
    <col min="9728" max="9728" width="10.625" style="69" customWidth="1"/>
    <col min="9729" max="9729" width="9.625" style="69" customWidth="1"/>
    <col min="9730" max="9730" width="9.375" style="69" customWidth="1"/>
    <col min="9731" max="9732" width="0" style="69" hidden="1" customWidth="1"/>
    <col min="9733" max="9733" width="11" style="69" customWidth="1"/>
    <col min="9734" max="9734" width="9.5" style="69" customWidth="1"/>
    <col min="9735" max="9735" width="9.25" style="69" customWidth="1"/>
    <col min="9736" max="9737" width="0" style="69" hidden="1" customWidth="1"/>
    <col min="9738" max="9738" width="10.5" style="69" customWidth="1"/>
    <col min="9739" max="9739" width="9.5" style="69" customWidth="1"/>
    <col min="9740" max="9740" width="8.875" style="69" bestFit="1" customWidth="1"/>
    <col min="9741" max="9741" width="4.375" style="69" bestFit="1" customWidth="1"/>
    <col min="9742" max="9969" width="9" style="69"/>
    <col min="9970" max="9970" width="22.25" style="69" customWidth="1"/>
    <col min="9971" max="9971" width="9.5" style="69" customWidth="1"/>
    <col min="9972" max="9973" width="0" style="69" hidden="1" customWidth="1"/>
    <col min="9974" max="9974" width="10.125" style="69" customWidth="1"/>
    <col min="9975" max="9975" width="9.25" style="69" customWidth="1"/>
    <col min="9976" max="9976" width="9.875" style="69" customWidth="1"/>
    <col min="9977" max="9978" width="0" style="69" hidden="1" customWidth="1"/>
    <col min="9979" max="9979" width="10.25" style="69" customWidth="1"/>
    <col min="9980" max="9980" width="9.125" style="69" customWidth="1"/>
    <col min="9981" max="9981" width="9.375" style="69" customWidth="1"/>
    <col min="9982" max="9983" width="0" style="69" hidden="1" customWidth="1"/>
    <col min="9984" max="9984" width="10.625" style="69" customWidth="1"/>
    <col min="9985" max="9985" width="9.625" style="69" customWidth="1"/>
    <col min="9986" max="9986" width="9.375" style="69" customWidth="1"/>
    <col min="9987" max="9988" width="0" style="69" hidden="1" customWidth="1"/>
    <col min="9989" max="9989" width="11" style="69" customWidth="1"/>
    <col min="9990" max="9990" width="9.5" style="69" customWidth="1"/>
    <col min="9991" max="9991" width="9.25" style="69" customWidth="1"/>
    <col min="9992" max="9993" width="0" style="69" hidden="1" customWidth="1"/>
    <col min="9994" max="9994" width="10.5" style="69" customWidth="1"/>
    <col min="9995" max="9995" width="9.5" style="69" customWidth="1"/>
    <col min="9996" max="9996" width="8.875" style="69" bestFit="1" customWidth="1"/>
    <col min="9997" max="9997" width="4.375" style="69" bestFit="1" customWidth="1"/>
    <col min="9998" max="10225" width="9" style="69"/>
    <col min="10226" max="10226" width="22.25" style="69" customWidth="1"/>
    <col min="10227" max="10227" width="9.5" style="69" customWidth="1"/>
    <col min="10228" max="10229" width="0" style="69" hidden="1" customWidth="1"/>
    <col min="10230" max="10230" width="10.125" style="69" customWidth="1"/>
    <col min="10231" max="10231" width="9.25" style="69" customWidth="1"/>
    <col min="10232" max="10232" width="9.875" style="69" customWidth="1"/>
    <col min="10233" max="10234" width="0" style="69" hidden="1" customWidth="1"/>
    <col min="10235" max="10235" width="10.25" style="69" customWidth="1"/>
    <col min="10236" max="10236" width="9.125" style="69" customWidth="1"/>
    <col min="10237" max="10237" width="9.375" style="69" customWidth="1"/>
    <col min="10238" max="10239" width="0" style="69" hidden="1" customWidth="1"/>
    <col min="10240" max="10240" width="10.625" style="69" customWidth="1"/>
    <col min="10241" max="10241" width="9.625" style="69" customWidth="1"/>
    <col min="10242" max="10242" width="9.375" style="69" customWidth="1"/>
    <col min="10243" max="10244" width="0" style="69" hidden="1" customWidth="1"/>
    <col min="10245" max="10245" width="11" style="69" customWidth="1"/>
    <col min="10246" max="10246" width="9.5" style="69" customWidth="1"/>
    <col min="10247" max="10247" width="9.25" style="69" customWidth="1"/>
    <col min="10248" max="10249" width="0" style="69" hidden="1" customWidth="1"/>
    <col min="10250" max="10250" width="10.5" style="69" customWidth="1"/>
    <col min="10251" max="10251" width="9.5" style="69" customWidth="1"/>
    <col min="10252" max="10252" width="8.875" style="69" bestFit="1" customWidth="1"/>
    <col min="10253" max="10253" width="4.375" style="69" bestFit="1" customWidth="1"/>
    <col min="10254" max="10481" width="9" style="69"/>
    <col min="10482" max="10482" width="22.25" style="69" customWidth="1"/>
    <col min="10483" max="10483" width="9.5" style="69" customWidth="1"/>
    <col min="10484" max="10485" width="0" style="69" hidden="1" customWidth="1"/>
    <col min="10486" max="10486" width="10.125" style="69" customWidth="1"/>
    <col min="10487" max="10487" width="9.25" style="69" customWidth="1"/>
    <col min="10488" max="10488" width="9.875" style="69" customWidth="1"/>
    <col min="10489" max="10490" width="0" style="69" hidden="1" customWidth="1"/>
    <col min="10491" max="10491" width="10.25" style="69" customWidth="1"/>
    <col min="10492" max="10492" width="9.125" style="69" customWidth="1"/>
    <col min="10493" max="10493" width="9.375" style="69" customWidth="1"/>
    <col min="10494" max="10495" width="0" style="69" hidden="1" customWidth="1"/>
    <col min="10496" max="10496" width="10.625" style="69" customWidth="1"/>
    <col min="10497" max="10497" width="9.625" style="69" customWidth="1"/>
    <col min="10498" max="10498" width="9.375" style="69" customWidth="1"/>
    <col min="10499" max="10500" width="0" style="69" hidden="1" customWidth="1"/>
    <col min="10501" max="10501" width="11" style="69" customWidth="1"/>
    <col min="10502" max="10502" width="9.5" style="69" customWidth="1"/>
    <col min="10503" max="10503" width="9.25" style="69" customWidth="1"/>
    <col min="10504" max="10505" width="0" style="69" hidden="1" customWidth="1"/>
    <col min="10506" max="10506" width="10.5" style="69" customWidth="1"/>
    <col min="10507" max="10507" width="9.5" style="69" customWidth="1"/>
    <col min="10508" max="10508" width="8.875" style="69" bestFit="1" customWidth="1"/>
    <col min="10509" max="10509" width="4.375" style="69" bestFit="1" customWidth="1"/>
    <col min="10510" max="10737" width="9" style="69"/>
    <col min="10738" max="10738" width="22.25" style="69" customWidth="1"/>
    <col min="10739" max="10739" width="9.5" style="69" customWidth="1"/>
    <col min="10740" max="10741" width="0" style="69" hidden="1" customWidth="1"/>
    <col min="10742" max="10742" width="10.125" style="69" customWidth="1"/>
    <col min="10743" max="10743" width="9.25" style="69" customWidth="1"/>
    <col min="10744" max="10744" width="9.875" style="69" customWidth="1"/>
    <col min="10745" max="10746" width="0" style="69" hidden="1" customWidth="1"/>
    <col min="10747" max="10747" width="10.25" style="69" customWidth="1"/>
    <col min="10748" max="10748" width="9.125" style="69" customWidth="1"/>
    <col min="10749" max="10749" width="9.375" style="69" customWidth="1"/>
    <col min="10750" max="10751" width="0" style="69" hidden="1" customWidth="1"/>
    <col min="10752" max="10752" width="10.625" style="69" customWidth="1"/>
    <col min="10753" max="10753" width="9.625" style="69" customWidth="1"/>
    <col min="10754" max="10754" width="9.375" style="69" customWidth="1"/>
    <col min="10755" max="10756" width="0" style="69" hidden="1" customWidth="1"/>
    <col min="10757" max="10757" width="11" style="69" customWidth="1"/>
    <col min="10758" max="10758" width="9.5" style="69" customWidth="1"/>
    <col min="10759" max="10759" width="9.25" style="69" customWidth="1"/>
    <col min="10760" max="10761" width="0" style="69" hidden="1" customWidth="1"/>
    <col min="10762" max="10762" width="10.5" style="69" customWidth="1"/>
    <col min="10763" max="10763" width="9.5" style="69" customWidth="1"/>
    <col min="10764" max="10764" width="8.875" style="69" bestFit="1" customWidth="1"/>
    <col min="10765" max="10765" width="4.375" style="69" bestFit="1" customWidth="1"/>
    <col min="10766" max="10993" width="9" style="69"/>
    <col min="10994" max="10994" width="22.25" style="69" customWidth="1"/>
    <col min="10995" max="10995" width="9.5" style="69" customWidth="1"/>
    <col min="10996" max="10997" width="0" style="69" hidden="1" customWidth="1"/>
    <col min="10998" max="10998" width="10.125" style="69" customWidth="1"/>
    <col min="10999" max="10999" width="9.25" style="69" customWidth="1"/>
    <col min="11000" max="11000" width="9.875" style="69" customWidth="1"/>
    <col min="11001" max="11002" width="0" style="69" hidden="1" customWidth="1"/>
    <col min="11003" max="11003" width="10.25" style="69" customWidth="1"/>
    <col min="11004" max="11004" width="9.125" style="69" customWidth="1"/>
    <col min="11005" max="11005" width="9.375" style="69" customWidth="1"/>
    <col min="11006" max="11007" width="0" style="69" hidden="1" customWidth="1"/>
    <col min="11008" max="11008" width="10.625" style="69" customWidth="1"/>
    <col min="11009" max="11009" width="9.625" style="69" customWidth="1"/>
    <col min="11010" max="11010" width="9.375" style="69" customWidth="1"/>
    <col min="11011" max="11012" width="0" style="69" hidden="1" customWidth="1"/>
    <col min="11013" max="11013" width="11" style="69" customWidth="1"/>
    <col min="11014" max="11014" width="9.5" style="69" customWidth="1"/>
    <col min="11015" max="11015" width="9.25" style="69" customWidth="1"/>
    <col min="11016" max="11017" width="0" style="69" hidden="1" customWidth="1"/>
    <col min="11018" max="11018" width="10.5" style="69" customWidth="1"/>
    <col min="11019" max="11019" width="9.5" style="69" customWidth="1"/>
    <col min="11020" max="11020" width="8.875" style="69" bestFit="1" customWidth="1"/>
    <col min="11021" max="11021" width="4.375" style="69" bestFit="1" customWidth="1"/>
    <col min="11022" max="11249" width="9" style="69"/>
    <col min="11250" max="11250" width="22.25" style="69" customWidth="1"/>
    <col min="11251" max="11251" width="9.5" style="69" customWidth="1"/>
    <col min="11252" max="11253" width="0" style="69" hidden="1" customWidth="1"/>
    <col min="11254" max="11254" width="10.125" style="69" customWidth="1"/>
    <col min="11255" max="11255" width="9.25" style="69" customWidth="1"/>
    <col min="11256" max="11256" width="9.875" style="69" customWidth="1"/>
    <col min="11257" max="11258" width="0" style="69" hidden="1" customWidth="1"/>
    <col min="11259" max="11259" width="10.25" style="69" customWidth="1"/>
    <col min="11260" max="11260" width="9.125" style="69" customWidth="1"/>
    <col min="11261" max="11261" width="9.375" style="69" customWidth="1"/>
    <col min="11262" max="11263" width="0" style="69" hidden="1" customWidth="1"/>
    <col min="11264" max="11264" width="10.625" style="69" customWidth="1"/>
    <col min="11265" max="11265" width="9.625" style="69" customWidth="1"/>
    <col min="11266" max="11266" width="9.375" style="69" customWidth="1"/>
    <col min="11267" max="11268" width="0" style="69" hidden="1" customWidth="1"/>
    <col min="11269" max="11269" width="11" style="69" customWidth="1"/>
    <col min="11270" max="11270" width="9.5" style="69" customWidth="1"/>
    <col min="11271" max="11271" width="9.25" style="69" customWidth="1"/>
    <col min="11272" max="11273" width="0" style="69" hidden="1" customWidth="1"/>
    <col min="11274" max="11274" width="10.5" style="69" customWidth="1"/>
    <col min="11275" max="11275" width="9.5" style="69" customWidth="1"/>
    <col min="11276" max="11276" width="8.875" style="69" bestFit="1" customWidth="1"/>
    <col min="11277" max="11277" width="4.375" style="69" bestFit="1" customWidth="1"/>
    <col min="11278" max="11505" width="9" style="69"/>
    <col min="11506" max="11506" width="22.25" style="69" customWidth="1"/>
    <col min="11507" max="11507" width="9.5" style="69" customWidth="1"/>
    <col min="11508" max="11509" width="0" style="69" hidden="1" customWidth="1"/>
    <col min="11510" max="11510" width="10.125" style="69" customWidth="1"/>
    <col min="11511" max="11511" width="9.25" style="69" customWidth="1"/>
    <col min="11512" max="11512" width="9.875" style="69" customWidth="1"/>
    <col min="11513" max="11514" width="0" style="69" hidden="1" customWidth="1"/>
    <col min="11515" max="11515" width="10.25" style="69" customWidth="1"/>
    <col min="11516" max="11516" width="9.125" style="69" customWidth="1"/>
    <col min="11517" max="11517" width="9.375" style="69" customWidth="1"/>
    <col min="11518" max="11519" width="0" style="69" hidden="1" customWidth="1"/>
    <col min="11520" max="11520" width="10.625" style="69" customWidth="1"/>
    <col min="11521" max="11521" width="9.625" style="69" customWidth="1"/>
    <col min="11522" max="11522" width="9.375" style="69" customWidth="1"/>
    <col min="11523" max="11524" width="0" style="69" hidden="1" customWidth="1"/>
    <col min="11525" max="11525" width="11" style="69" customWidth="1"/>
    <col min="11526" max="11526" width="9.5" style="69" customWidth="1"/>
    <col min="11527" max="11527" width="9.25" style="69" customWidth="1"/>
    <col min="11528" max="11529" width="0" style="69" hidden="1" customWidth="1"/>
    <col min="11530" max="11530" width="10.5" style="69" customWidth="1"/>
    <col min="11531" max="11531" width="9.5" style="69" customWidth="1"/>
    <col min="11532" max="11532" width="8.875" style="69" bestFit="1" customWidth="1"/>
    <col min="11533" max="11533" width="4.375" style="69" bestFit="1" customWidth="1"/>
    <col min="11534" max="11761" width="9" style="69"/>
    <col min="11762" max="11762" width="22.25" style="69" customWidth="1"/>
    <col min="11763" max="11763" width="9.5" style="69" customWidth="1"/>
    <col min="11764" max="11765" width="0" style="69" hidden="1" customWidth="1"/>
    <col min="11766" max="11766" width="10.125" style="69" customWidth="1"/>
    <col min="11767" max="11767" width="9.25" style="69" customWidth="1"/>
    <col min="11768" max="11768" width="9.875" style="69" customWidth="1"/>
    <col min="11769" max="11770" width="0" style="69" hidden="1" customWidth="1"/>
    <col min="11771" max="11771" width="10.25" style="69" customWidth="1"/>
    <col min="11772" max="11772" width="9.125" style="69" customWidth="1"/>
    <col min="11773" max="11773" width="9.375" style="69" customWidth="1"/>
    <col min="11774" max="11775" width="0" style="69" hidden="1" customWidth="1"/>
    <col min="11776" max="11776" width="10.625" style="69" customWidth="1"/>
    <col min="11777" max="11777" width="9.625" style="69" customWidth="1"/>
    <col min="11778" max="11778" width="9.375" style="69" customWidth="1"/>
    <col min="11779" max="11780" width="0" style="69" hidden="1" customWidth="1"/>
    <col min="11781" max="11781" width="11" style="69" customWidth="1"/>
    <col min="11782" max="11782" width="9.5" style="69" customWidth="1"/>
    <col min="11783" max="11783" width="9.25" style="69" customWidth="1"/>
    <col min="11784" max="11785" width="0" style="69" hidden="1" customWidth="1"/>
    <col min="11786" max="11786" width="10.5" style="69" customWidth="1"/>
    <col min="11787" max="11787" width="9.5" style="69" customWidth="1"/>
    <col min="11788" max="11788" width="8.875" style="69" bestFit="1" customWidth="1"/>
    <col min="11789" max="11789" width="4.375" style="69" bestFit="1" customWidth="1"/>
    <col min="11790" max="12017" width="9" style="69"/>
    <col min="12018" max="12018" width="22.25" style="69" customWidth="1"/>
    <col min="12019" max="12019" width="9.5" style="69" customWidth="1"/>
    <col min="12020" max="12021" width="0" style="69" hidden="1" customWidth="1"/>
    <col min="12022" max="12022" width="10.125" style="69" customWidth="1"/>
    <col min="12023" max="12023" width="9.25" style="69" customWidth="1"/>
    <col min="12024" max="12024" width="9.875" style="69" customWidth="1"/>
    <col min="12025" max="12026" width="0" style="69" hidden="1" customWidth="1"/>
    <col min="12027" max="12027" width="10.25" style="69" customWidth="1"/>
    <col min="12028" max="12028" width="9.125" style="69" customWidth="1"/>
    <col min="12029" max="12029" width="9.375" style="69" customWidth="1"/>
    <col min="12030" max="12031" width="0" style="69" hidden="1" customWidth="1"/>
    <col min="12032" max="12032" width="10.625" style="69" customWidth="1"/>
    <col min="12033" max="12033" width="9.625" style="69" customWidth="1"/>
    <col min="12034" max="12034" width="9.375" style="69" customWidth="1"/>
    <col min="12035" max="12036" width="0" style="69" hidden="1" customWidth="1"/>
    <col min="12037" max="12037" width="11" style="69" customWidth="1"/>
    <col min="12038" max="12038" width="9.5" style="69" customWidth="1"/>
    <col min="12039" max="12039" width="9.25" style="69" customWidth="1"/>
    <col min="12040" max="12041" width="0" style="69" hidden="1" customWidth="1"/>
    <col min="12042" max="12042" width="10.5" style="69" customWidth="1"/>
    <col min="12043" max="12043" width="9.5" style="69" customWidth="1"/>
    <col min="12044" max="12044" width="8.875" style="69" bestFit="1" customWidth="1"/>
    <col min="12045" max="12045" width="4.375" style="69" bestFit="1" customWidth="1"/>
    <col min="12046" max="12273" width="9" style="69"/>
    <col min="12274" max="12274" width="22.25" style="69" customWidth="1"/>
    <col min="12275" max="12275" width="9.5" style="69" customWidth="1"/>
    <col min="12276" max="12277" width="0" style="69" hidden="1" customWidth="1"/>
    <col min="12278" max="12278" width="10.125" style="69" customWidth="1"/>
    <col min="12279" max="12279" width="9.25" style="69" customWidth="1"/>
    <col min="12280" max="12280" width="9.875" style="69" customWidth="1"/>
    <col min="12281" max="12282" width="0" style="69" hidden="1" customWidth="1"/>
    <col min="12283" max="12283" width="10.25" style="69" customWidth="1"/>
    <col min="12284" max="12284" width="9.125" style="69" customWidth="1"/>
    <col min="12285" max="12285" width="9.375" style="69" customWidth="1"/>
    <col min="12286" max="12287" width="0" style="69" hidden="1" customWidth="1"/>
    <col min="12288" max="12288" width="10.625" style="69" customWidth="1"/>
    <col min="12289" max="12289" width="9.625" style="69" customWidth="1"/>
    <col min="12290" max="12290" width="9.375" style="69" customWidth="1"/>
    <col min="12291" max="12292" width="0" style="69" hidden="1" customWidth="1"/>
    <col min="12293" max="12293" width="11" style="69" customWidth="1"/>
    <col min="12294" max="12294" width="9.5" style="69" customWidth="1"/>
    <col min="12295" max="12295" width="9.25" style="69" customWidth="1"/>
    <col min="12296" max="12297" width="0" style="69" hidden="1" customWidth="1"/>
    <col min="12298" max="12298" width="10.5" style="69" customWidth="1"/>
    <col min="12299" max="12299" width="9.5" style="69" customWidth="1"/>
    <col min="12300" max="12300" width="8.875" style="69" bestFit="1" customWidth="1"/>
    <col min="12301" max="12301" width="4.375" style="69" bestFit="1" customWidth="1"/>
    <col min="12302" max="12529" width="9" style="69"/>
    <col min="12530" max="12530" width="22.25" style="69" customWidth="1"/>
    <col min="12531" max="12531" width="9.5" style="69" customWidth="1"/>
    <col min="12532" max="12533" width="0" style="69" hidden="1" customWidth="1"/>
    <col min="12534" max="12534" width="10.125" style="69" customWidth="1"/>
    <col min="12535" max="12535" width="9.25" style="69" customWidth="1"/>
    <col min="12536" max="12536" width="9.875" style="69" customWidth="1"/>
    <col min="12537" max="12538" width="0" style="69" hidden="1" customWidth="1"/>
    <col min="12539" max="12539" width="10.25" style="69" customWidth="1"/>
    <col min="12540" max="12540" width="9.125" style="69" customWidth="1"/>
    <col min="12541" max="12541" width="9.375" style="69" customWidth="1"/>
    <col min="12542" max="12543" width="0" style="69" hidden="1" customWidth="1"/>
    <col min="12544" max="12544" width="10.625" style="69" customWidth="1"/>
    <col min="12545" max="12545" width="9.625" style="69" customWidth="1"/>
    <col min="12546" max="12546" width="9.375" style="69" customWidth="1"/>
    <col min="12547" max="12548" width="0" style="69" hidden="1" customWidth="1"/>
    <col min="12549" max="12549" width="11" style="69" customWidth="1"/>
    <col min="12550" max="12550" width="9.5" style="69" customWidth="1"/>
    <col min="12551" max="12551" width="9.25" style="69" customWidth="1"/>
    <col min="12552" max="12553" width="0" style="69" hidden="1" customWidth="1"/>
    <col min="12554" max="12554" width="10.5" style="69" customWidth="1"/>
    <col min="12555" max="12555" width="9.5" style="69" customWidth="1"/>
    <col min="12556" max="12556" width="8.875" style="69" bestFit="1" customWidth="1"/>
    <col min="12557" max="12557" width="4.375" style="69" bestFit="1" customWidth="1"/>
    <col min="12558" max="12785" width="9" style="69"/>
    <col min="12786" max="12786" width="22.25" style="69" customWidth="1"/>
    <col min="12787" max="12787" width="9.5" style="69" customWidth="1"/>
    <col min="12788" max="12789" width="0" style="69" hidden="1" customWidth="1"/>
    <col min="12790" max="12790" width="10.125" style="69" customWidth="1"/>
    <col min="12791" max="12791" width="9.25" style="69" customWidth="1"/>
    <col min="12792" max="12792" width="9.875" style="69" customWidth="1"/>
    <col min="12793" max="12794" width="0" style="69" hidden="1" customWidth="1"/>
    <col min="12795" max="12795" width="10.25" style="69" customWidth="1"/>
    <col min="12796" max="12796" width="9.125" style="69" customWidth="1"/>
    <col min="12797" max="12797" width="9.375" style="69" customWidth="1"/>
    <col min="12798" max="12799" width="0" style="69" hidden="1" customWidth="1"/>
    <col min="12800" max="12800" width="10.625" style="69" customWidth="1"/>
    <col min="12801" max="12801" width="9.625" style="69" customWidth="1"/>
    <col min="12802" max="12802" width="9.375" style="69" customWidth="1"/>
    <col min="12803" max="12804" width="0" style="69" hidden="1" customWidth="1"/>
    <col min="12805" max="12805" width="11" style="69" customWidth="1"/>
    <col min="12806" max="12806" width="9.5" style="69" customWidth="1"/>
    <col min="12807" max="12807" width="9.25" style="69" customWidth="1"/>
    <col min="12808" max="12809" width="0" style="69" hidden="1" customWidth="1"/>
    <col min="12810" max="12810" width="10.5" style="69" customWidth="1"/>
    <col min="12811" max="12811" width="9.5" style="69" customWidth="1"/>
    <col min="12812" max="12812" width="8.875" style="69" bestFit="1" customWidth="1"/>
    <col min="12813" max="12813" width="4.375" style="69" bestFit="1" customWidth="1"/>
    <col min="12814" max="13041" width="9" style="69"/>
    <col min="13042" max="13042" width="22.25" style="69" customWidth="1"/>
    <col min="13043" max="13043" width="9.5" style="69" customWidth="1"/>
    <col min="13044" max="13045" width="0" style="69" hidden="1" customWidth="1"/>
    <col min="13046" max="13046" width="10.125" style="69" customWidth="1"/>
    <col min="13047" max="13047" width="9.25" style="69" customWidth="1"/>
    <col min="13048" max="13048" width="9.875" style="69" customWidth="1"/>
    <col min="13049" max="13050" width="0" style="69" hidden="1" customWidth="1"/>
    <col min="13051" max="13051" width="10.25" style="69" customWidth="1"/>
    <col min="13052" max="13052" width="9.125" style="69" customWidth="1"/>
    <col min="13053" max="13053" width="9.375" style="69" customWidth="1"/>
    <col min="13054" max="13055" width="0" style="69" hidden="1" customWidth="1"/>
    <col min="13056" max="13056" width="10.625" style="69" customWidth="1"/>
    <col min="13057" max="13057" width="9.625" style="69" customWidth="1"/>
    <col min="13058" max="13058" width="9.375" style="69" customWidth="1"/>
    <col min="13059" max="13060" width="0" style="69" hidden="1" customWidth="1"/>
    <col min="13061" max="13061" width="11" style="69" customWidth="1"/>
    <col min="13062" max="13062" width="9.5" style="69" customWidth="1"/>
    <col min="13063" max="13063" width="9.25" style="69" customWidth="1"/>
    <col min="13064" max="13065" width="0" style="69" hidden="1" customWidth="1"/>
    <col min="13066" max="13066" width="10.5" style="69" customWidth="1"/>
    <col min="13067" max="13067" width="9.5" style="69" customWidth="1"/>
    <col min="13068" max="13068" width="8.875" style="69" bestFit="1" customWidth="1"/>
    <col min="13069" max="13069" width="4.375" style="69" bestFit="1" customWidth="1"/>
    <col min="13070" max="13297" width="9" style="69"/>
    <col min="13298" max="13298" width="22.25" style="69" customWidth="1"/>
    <col min="13299" max="13299" width="9.5" style="69" customWidth="1"/>
    <col min="13300" max="13301" width="0" style="69" hidden="1" customWidth="1"/>
    <col min="13302" max="13302" width="10.125" style="69" customWidth="1"/>
    <col min="13303" max="13303" width="9.25" style="69" customWidth="1"/>
    <col min="13304" max="13304" width="9.875" style="69" customWidth="1"/>
    <col min="13305" max="13306" width="0" style="69" hidden="1" customWidth="1"/>
    <col min="13307" max="13307" width="10.25" style="69" customWidth="1"/>
    <col min="13308" max="13308" width="9.125" style="69" customWidth="1"/>
    <col min="13309" max="13309" width="9.375" style="69" customWidth="1"/>
    <col min="13310" max="13311" width="0" style="69" hidden="1" customWidth="1"/>
    <col min="13312" max="13312" width="10.625" style="69" customWidth="1"/>
    <col min="13313" max="13313" width="9.625" style="69" customWidth="1"/>
    <col min="13314" max="13314" width="9.375" style="69" customWidth="1"/>
    <col min="13315" max="13316" width="0" style="69" hidden="1" customWidth="1"/>
    <col min="13317" max="13317" width="11" style="69" customWidth="1"/>
    <col min="13318" max="13318" width="9.5" style="69" customWidth="1"/>
    <col min="13319" max="13319" width="9.25" style="69" customWidth="1"/>
    <col min="13320" max="13321" width="0" style="69" hidden="1" customWidth="1"/>
    <col min="13322" max="13322" width="10.5" style="69" customWidth="1"/>
    <col min="13323" max="13323" width="9.5" style="69" customWidth="1"/>
    <col min="13324" max="13324" width="8.875" style="69" bestFit="1" customWidth="1"/>
    <col min="13325" max="13325" width="4.375" style="69" bestFit="1" customWidth="1"/>
    <col min="13326" max="13553" width="9" style="69"/>
    <col min="13554" max="13554" width="22.25" style="69" customWidth="1"/>
    <col min="13555" max="13555" width="9.5" style="69" customWidth="1"/>
    <col min="13556" max="13557" width="0" style="69" hidden="1" customWidth="1"/>
    <col min="13558" max="13558" width="10.125" style="69" customWidth="1"/>
    <col min="13559" max="13559" width="9.25" style="69" customWidth="1"/>
    <col min="13560" max="13560" width="9.875" style="69" customWidth="1"/>
    <col min="13561" max="13562" width="0" style="69" hidden="1" customWidth="1"/>
    <col min="13563" max="13563" width="10.25" style="69" customWidth="1"/>
    <col min="13564" max="13564" width="9.125" style="69" customWidth="1"/>
    <col min="13565" max="13565" width="9.375" style="69" customWidth="1"/>
    <col min="13566" max="13567" width="0" style="69" hidden="1" customWidth="1"/>
    <col min="13568" max="13568" width="10.625" style="69" customWidth="1"/>
    <col min="13569" max="13569" width="9.625" style="69" customWidth="1"/>
    <col min="13570" max="13570" width="9.375" style="69" customWidth="1"/>
    <col min="13571" max="13572" width="0" style="69" hidden="1" customWidth="1"/>
    <col min="13573" max="13573" width="11" style="69" customWidth="1"/>
    <col min="13574" max="13574" width="9.5" style="69" customWidth="1"/>
    <col min="13575" max="13575" width="9.25" style="69" customWidth="1"/>
    <col min="13576" max="13577" width="0" style="69" hidden="1" customWidth="1"/>
    <col min="13578" max="13578" width="10.5" style="69" customWidth="1"/>
    <col min="13579" max="13579" width="9.5" style="69" customWidth="1"/>
    <col min="13580" max="13580" width="8.875" style="69" bestFit="1" customWidth="1"/>
    <col min="13581" max="13581" width="4.375" style="69" bestFit="1" customWidth="1"/>
    <col min="13582" max="13809" width="9" style="69"/>
    <col min="13810" max="13810" width="22.25" style="69" customWidth="1"/>
    <col min="13811" max="13811" width="9.5" style="69" customWidth="1"/>
    <col min="13812" max="13813" width="0" style="69" hidden="1" customWidth="1"/>
    <col min="13814" max="13814" width="10.125" style="69" customWidth="1"/>
    <col min="13815" max="13815" width="9.25" style="69" customWidth="1"/>
    <col min="13816" max="13816" width="9.875" style="69" customWidth="1"/>
    <col min="13817" max="13818" width="0" style="69" hidden="1" customWidth="1"/>
    <col min="13819" max="13819" width="10.25" style="69" customWidth="1"/>
    <col min="13820" max="13820" width="9.125" style="69" customWidth="1"/>
    <col min="13821" max="13821" width="9.375" style="69" customWidth="1"/>
    <col min="13822" max="13823" width="0" style="69" hidden="1" customWidth="1"/>
    <col min="13824" max="13824" width="10.625" style="69" customWidth="1"/>
    <col min="13825" max="13825" width="9.625" style="69" customWidth="1"/>
    <col min="13826" max="13826" width="9.375" style="69" customWidth="1"/>
    <col min="13827" max="13828" width="0" style="69" hidden="1" customWidth="1"/>
    <col min="13829" max="13829" width="11" style="69" customWidth="1"/>
    <col min="13830" max="13830" width="9.5" style="69" customWidth="1"/>
    <col min="13831" max="13831" width="9.25" style="69" customWidth="1"/>
    <col min="13832" max="13833" width="0" style="69" hidden="1" customWidth="1"/>
    <col min="13834" max="13834" width="10.5" style="69" customWidth="1"/>
    <col min="13835" max="13835" width="9.5" style="69" customWidth="1"/>
    <col min="13836" max="13836" width="8.875" style="69" bestFit="1" customWidth="1"/>
    <col min="13837" max="13837" width="4.375" style="69" bestFit="1" customWidth="1"/>
    <col min="13838" max="14065" width="9" style="69"/>
    <col min="14066" max="14066" width="22.25" style="69" customWidth="1"/>
    <col min="14067" max="14067" width="9.5" style="69" customWidth="1"/>
    <col min="14068" max="14069" width="0" style="69" hidden="1" customWidth="1"/>
    <col min="14070" max="14070" width="10.125" style="69" customWidth="1"/>
    <col min="14071" max="14071" width="9.25" style="69" customWidth="1"/>
    <col min="14072" max="14072" width="9.875" style="69" customWidth="1"/>
    <col min="14073" max="14074" width="0" style="69" hidden="1" customWidth="1"/>
    <col min="14075" max="14075" width="10.25" style="69" customWidth="1"/>
    <col min="14076" max="14076" width="9.125" style="69" customWidth="1"/>
    <col min="14077" max="14077" width="9.375" style="69" customWidth="1"/>
    <col min="14078" max="14079" width="0" style="69" hidden="1" customWidth="1"/>
    <col min="14080" max="14080" width="10.625" style="69" customWidth="1"/>
    <col min="14081" max="14081" width="9.625" style="69" customWidth="1"/>
    <col min="14082" max="14082" width="9.375" style="69" customWidth="1"/>
    <col min="14083" max="14084" width="0" style="69" hidden="1" customWidth="1"/>
    <col min="14085" max="14085" width="11" style="69" customWidth="1"/>
    <col min="14086" max="14086" width="9.5" style="69" customWidth="1"/>
    <col min="14087" max="14087" width="9.25" style="69" customWidth="1"/>
    <col min="14088" max="14089" width="0" style="69" hidden="1" customWidth="1"/>
    <col min="14090" max="14090" width="10.5" style="69" customWidth="1"/>
    <col min="14091" max="14091" width="9.5" style="69" customWidth="1"/>
    <col min="14092" max="14092" width="8.875" style="69" bestFit="1" customWidth="1"/>
    <col min="14093" max="14093" width="4.375" style="69" bestFit="1" customWidth="1"/>
    <col min="14094" max="14321" width="9" style="69"/>
    <col min="14322" max="14322" width="22.25" style="69" customWidth="1"/>
    <col min="14323" max="14323" width="9.5" style="69" customWidth="1"/>
    <col min="14324" max="14325" width="0" style="69" hidden="1" customWidth="1"/>
    <col min="14326" max="14326" width="10.125" style="69" customWidth="1"/>
    <col min="14327" max="14327" width="9.25" style="69" customWidth="1"/>
    <col min="14328" max="14328" width="9.875" style="69" customWidth="1"/>
    <col min="14329" max="14330" width="0" style="69" hidden="1" customWidth="1"/>
    <col min="14331" max="14331" width="10.25" style="69" customWidth="1"/>
    <col min="14332" max="14332" width="9.125" style="69" customWidth="1"/>
    <col min="14333" max="14333" width="9.375" style="69" customWidth="1"/>
    <col min="14334" max="14335" width="0" style="69" hidden="1" customWidth="1"/>
    <col min="14336" max="14336" width="10.625" style="69" customWidth="1"/>
    <col min="14337" max="14337" width="9.625" style="69" customWidth="1"/>
    <col min="14338" max="14338" width="9.375" style="69" customWidth="1"/>
    <col min="14339" max="14340" width="0" style="69" hidden="1" customWidth="1"/>
    <col min="14341" max="14341" width="11" style="69" customWidth="1"/>
    <col min="14342" max="14342" width="9.5" style="69" customWidth="1"/>
    <col min="14343" max="14343" width="9.25" style="69" customWidth="1"/>
    <col min="14344" max="14345" width="0" style="69" hidden="1" customWidth="1"/>
    <col min="14346" max="14346" width="10.5" style="69" customWidth="1"/>
    <col min="14347" max="14347" width="9.5" style="69" customWidth="1"/>
    <col min="14348" max="14348" width="8.875" style="69" bestFit="1" customWidth="1"/>
    <col min="14349" max="14349" width="4.375" style="69" bestFit="1" customWidth="1"/>
    <col min="14350" max="14577" width="9" style="69"/>
    <col min="14578" max="14578" width="22.25" style="69" customWidth="1"/>
    <col min="14579" max="14579" width="9.5" style="69" customWidth="1"/>
    <col min="14580" max="14581" width="0" style="69" hidden="1" customWidth="1"/>
    <col min="14582" max="14582" width="10.125" style="69" customWidth="1"/>
    <col min="14583" max="14583" width="9.25" style="69" customWidth="1"/>
    <col min="14584" max="14584" width="9.875" style="69" customWidth="1"/>
    <col min="14585" max="14586" width="0" style="69" hidden="1" customWidth="1"/>
    <col min="14587" max="14587" width="10.25" style="69" customWidth="1"/>
    <col min="14588" max="14588" width="9.125" style="69" customWidth="1"/>
    <col min="14589" max="14589" width="9.375" style="69" customWidth="1"/>
    <col min="14590" max="14591" width="0" style="69" hidden="1" customWidth="1"/>
    <col min="14592" max="14592" width="10.625" style="69" customWidth="1"/>
    <col min="14593" max="14593" width="9.625" style="69" customWidth="1"/>
    <col min="14594" max="14594" width="9.375" style="69" customWidth="1"/>
    <col min="14595" max="14596" width="0" style="69" hidden="1" customWidth="1"/>
    <col min="14597" max="14597" width="11" style="69" customWidth="1"/>
    <col min="14598" max="14598" width="9.5" style="69" customWidth="1"/>
    <col min="14599" max="14599" width="9.25" style="69" customWidth="1"/>
    <col min="14600" max="14601" width="0" style="69" hidden="1" customWidth="1"/>
    <col min="14602" max="14602" width="10.5" style="69" customWidth="1"/>
    <col min="14603" max="14603" width="9.5" style="69" customWidth="1"/>
    <col min="14604" max="14604" width="8.875" style="69" bestFit="1" customWidth="1"/>
    <col min="14605" max="14605" width="4.375" style="69" bestFit="1" customWidth="1"/>
    <col min="14606" max="14833" width="9" style="69"/>
    <col min="14834" max="14834" width="22.25" style="69" customWidth="1"/>
    <col min="14835" max="14835" width="9.5" style="69" customWidth="1"/>
    <col min="14836" max="14837" width="0" style="69" hidden="1" customWidth="1"/>
    <col min="14838" max="14838" width="10.125" style="69" customWidth="1"/>
    <col min="14839" max="14839" width="9.25" style="69" customWidth="1"/>
    <col min="14840" max="14840" width="9.875" style="69" customWidth="1"/>
    <col min="14841" max="14842" width="0" style="69" hidden="1" customWidth="1"/>
    <col min="14843" max="14843" width="10.25" style="69" customWidth="1"/>
    <col min="14844" max="14844" width="9.125" style="69" customWidth="1"/>
    <col min="14845" max="14845" width="9.375" style="69" customWidth="1"/>
    <col min="14846" max="14847" width="0" style="69" hidden="1" customWidth="1"/>
    <col min="14848" max="14848" width="10.625" style="69" customWidth="1"/>
    <col min="14849" max="14849" width="9.625" style="69" customWidth="1"/>
    <col min="14850" max="14850" width="9.375" style="69" customWidth="1"/>
    <col min="14851" max="14852" width="0" style="69" hidden="1" customWidth="1"/>
    <col min="14853" max="14853" width="11" style="69" customWidth="1"/>
    <col min="14854" max="14854" width="9.5" style="69" customWidth="1"/>
    <col min="14855" max="14855" width="9.25" style="69" customWidth="1"/>
    <col min="14856" max="14857" width="0" style="69" hidden="1" customWidth="1"/>
    <col min="14858" max="14858" width="10.5" style="69" customWidth="1"/>
    <col min="14859" max="14859" width="9.5" style="69" customWidth="1"/>
    <col min="14860" max="14860" width="8.875" style="69" bestFit="1" customWidth="1"/>
    <col min="14861" max="14861" width="4.375" style="69" bestFit="1" customWidth="1"/>
    <col min="14862" max="15089" width="9" style="69"/>
    <col min="15090" max="15090" width="22.25" style="69" customWidth="1"/>
    <col min="15091" max="15091" width="9.5" style="69" customWidth="1"/>
    <col min="15092" max="15093" width="0" style="69" hidden="1" customWidth="1"/>
    <col min="15094" max="15094" width="10.125" style="69" customWidth="1"/>
    <col min="15095" max="15095" width="9.25" style="69" customWidth="1"/>
    <col min="15096" max="15096" width="9.875" style="69" customWidth="1"/>
    <col min="15097" max="15098" width="0" style="69" hidden="1" customWidth="1"/>
    <col min="15099" max="15099" width="10.25" style="69" customWidth="1"/>
    <col min="15100" max="15100" width="9.125" style="69" customWidth="1"/>
    <col min="15101" max="15101" width="9.375" style="69" customWidth="1"/>
    <col min="15102" max="15103" width="0" style="69" hidden="1" customWidth="1"/>
    <col min="15104" max="15104" width="10.625" style="69" customWidth="1"/>
    <col min="15105" max="15105" width="9.625" style="69" customWidth="1"/>
    <col min="15106" max="15106" width="9.375" style="69" customWidth="1"/>
    <col min="15107" max="15108" width="0" style="69" hidden="1" customWidth="1"/>
    <col min="15109" max="15109" width="11" style="69" customWidth="1"/>
    <col min="15110" max="15110" width="9.5" style="69" customWidth="1"/>
    <col min="15111" max="15111" width="9.25" style="69" customWidth="1"/>
    <col min="15112" max="15113" width="0" style="69" hidden="1" customWidth="1"/>
    <col min="15114" max="15114" width="10.5" style="69" customWidth="1"/>
    <col min="15115" max="15115" width="9.5" style="69" customWidth="1"/>
    <col min="15116" max="15116" width="8.875" style="69" bestFit="1" customWidth="1"/>
    <col min="15117" max="15117" width="4.375" style="69" bestFit="1" customWidth="1"/>
    <col min="15118" max="15345" width="9" style="69"/>
    <col min="15346" max="15346" width="22.25" style="69" customWidth="1"/>
    <col min="15347" max="15347" width="9.5" style="69" customWidth="1"/>
    <col min="15348" max="15349" width="0" style="69" hidden="1" customWidth="1"/>
    <col min="15350" max="15350" width="10.125" style="69" customWidth="1"/>
    <col min="15351" max="15351" width="9.25" style="69" customWidth="1"/>
    <col min="15352" max="15352" width="9.875" style="69" customWidth="1"/>
    <col min="15353" max="15354" width="0" style="69" hidden="1" customWidth="1"/>
    <col min="15355" max="15355" width="10.25" style="69" customWidth="1"/>
    <col min="15356" max="15356" width="9.125" style="69" customWidth="1"/>
    <col min="15357" max="15357" width="9.375" style="69" customWidth="1"/>
    <col min="15358" max="15359" width="0" style="69" hidden="1" customWidth="1"/>
    <col min="15360" max="15360" width="10.625" style="69" customWidth="1"/>
    <col min="15361" max="15361" width="9.625" style="69" customWidth="1"/>
    <col min="15362" max="15362" width="9.375" style="69" customWidth="1"/>
    <col min="15363" max="15364" width="0" style="69" hidden="1" customWidth="1"/>
    <col min="15365" max="15365" width="11" style="69" customWidth="1"/>
    <col min="15366" max="15366" width="9.5" style="69" customWidth="1"/>
    <col min="15367" max="15367" width="9.25" style="69" customWidth="1"/>
    <col min="15368" max="15369" width="0" style="69" hidden="1" customWidth="1"/>
    <col min="15370" max="15370" width="10.5" style="69" customWidth="1"/>
    <col min="15371" max="15371" width="9.5" style="69" customWidth="1"/>
    <col min="15372" max="15372" width="8.875" style="69" bestFit="1" customWidth="1"/>
    <col min="15373" max="15373" width="4.375" style="69" bestFit="1" customWidth="1"/>
    <col min="15374" max="15601" width="9" style="69"/>
    <col min="15602" max="15602" width="22.25" style="69" customWidth="1"/>
    <col min="15603" max="15603" width="9.5" style="69" customWidth="1"/>
    <col min="15604" max="15605" width="0" style="69" hidden="1" customWidth="1"/>
    <col min="15606" max="15606" width="10.125" style="69" customWidth="1"/>
    <col min="15607" max="15607" width="9.25" style="69" customWidth="1"/>
    <col min="15608" max="15608" width="9.875" style="69" customWidth="1"/>
    <col min="15609" max="15610" width="0" style="69" hidden="1" customWidth="1"/>
    <col min="15611" max="15611" width="10.25" style="69" customWidth="1"/>
    <col min="15612" max="15612" width="9.125" style="69" customWidth="1"/>
    <col min="15613" max="15613" width="9.375" style="69" customWidth="1"/>
    <col min="15614" max="15615" width="0" style="69" hidden="1" customWidth="1"/>
    <col min="15616" max="15616" width="10.625" style="69" customWidth="1"/>
    <col min="15617" max="15617" width="9.625" style="69" customWidth="1"/>
    <col min="15618" max="15618" width="9.375" style="69" customWidth="1"/>
    <col min="15619" max="15620" width="0" style="69" hidden="1" customWidth="1"/>
    <col min="15621" max="15621" width="11" style="69" customWidth="1"/>
    <col min="15622" max="15622" width="9.5" style="69" customWidth="1"/>
    <col min="15623" max="15623" width="9.25" style="69" customWidth="1"/>
    <col min="15624" max="15625" width="0" style="69" hidden="1" customWidth="1"/>
    <col min="15626" max="15626" width="10.5" style="69" customWidth="1"/>
    <col min="15627" max="15627" width="9.5" style="69" customWidth="1"/>
    <col min="15628" max="15628" width="8.875" style="69" bestFit="1" customWidth="1"/>
    <col min="15629" max="15629" width="4.375" style="69" bestFit="1" customWidth="1"/>
    <col min="15630" max="15857" width="9" style="69"/>
    <col min="15858" max="15858" width="22.25" style="69" customWidth="1"/>
    <col min="15859" max="15859" width="9.5" style="69" customWidth="1"/>
    <col min="15860" max="15861" width="0" style="69" hidden="1" customWidth="1"/>
    <col min="15862" max="15862" width="10.125" style="69" customWidth="1"/>
    <col min="15863" max="15863" width="9.25" style="69" customWidth="1"/>
    <col min="15864" max="15864" width="9.875" style="69" customWidth="1"/>
    <col min="15865" max="15866" width="0" style="69" hidden="1" customWidth="1"/>
    <col min="15867" max="15867" width="10.25" style="69" customWidth="1"/>
    <col min="15868" max="15868" width="9.125" style="69" customWidth="1"/>
    <col min="15869" max="15869" width="9.375" style="69" customWidth="1"/>
    <col min="15870" max="15871" width="0" style="69" hidden="1" customWidth="1"/>
    <col min="15872" max="15872" width="10.625" style="69" customWidth="1"/>
    <col min="15873" max="15873" width="9.625" style="69" customWidth="1"/>
    <col min="15874" max="15874" width="9.375" style="69" customWidth="1"/>
    <col min="15875" max="15876" width="0" style="69" hidden="1" customWidth="1"/>
    <col min="15877" max="15877" width="11" style="69" customWidth="1"/>
    <col min="15878" max="15878" width="9.5" style="69" customWidth="1"/>
    <col min="15879" max="15879" width="9.25" style="69" customWidth="1"/>
    <col min="15880" max="15881" width="0" style="69" hidden="1" customWidth="1"/>
    <col min="15882" max="15882" width="10.5" style="69" customWidth="1"/>
    <col min="15883" max="15883" width="9.5" style="69" customWidth="1"/>
    <col min="15884" max="15884" width="8.875" style="69" bestFit="1" customWidth="1"/>
    <col min="15885" max="15885" width="4.375" style="69" bestFit="1" customWidth="1"/>
    <col min="15886" max="16113" width="9" style="69"/>
    <col min="16114" max="16114" width="22.25" style="69" customWidth="1"/>
    <col min="16115" max="16115" width="9.5" style="69" customWidth="1"/>
    <col min="16116" max="16117" width="0" style="69" hidden="1" customWidth="1"/>
    <col min="16118" max="16118" width="10.125" style="69" customWidth="1"/>
    <col min="16119" max="16119" width="9.25" style="69" customWidth="1"/>
    <col min="16120" max="16120" width="9.875" style="69" customWidth="1"/>
    <col min="16121" max="16122" width="0" style="69" hidden="1" customWidth="1"/>
    <col min="16123" max="16123" width="10.25" style="69" customWidth="1"/>
    <col min="16124" max="16124" width="9.125" style="69" customWidth="1"/>
    <col min="16125" max="16125" width="9.375" style="69" customWidth="1"/>
    <col min="16126" max="16127" width="0" style="69" hidden="1" customWidth="1"/>
    <col min="16128" max="16128" width="10.625" style="69" customWidth="1"/>
    <col min="16129" max="16129" width="9.625" style="69" customWidth="1"/>
    <col min="16130" max="16130" width="9.375" style="69" customWidth="1"/>
    <col min="16131" max="16132" width="0" style="69" hidden="1" customWidth="1"/>
    <col min="16133" max="16133" width="11" style="69" customWidth="1"/>
    <col min="16134" max="16134" width="9.5" style="69" customWidth="1"/>
    <col min="16135" max="16135" width="9.25" style="69" customWidth="1"/>
    <col min="16136" max="16137" width="0" style="69" hidden="1" customWidth="1"/>
    <col min="16138" max="16138" width="10.5" style="69" customWidth="1"/>
    <col min="16139" max="16139" width="9.5" style="69" customWidth="1"/>
    <col min="16140" max="16140" width="8.875" style="69" bestFit="1" customWidth="1"/>
    <col min="16141" max="16141" width="4.375" style="69" bestFit="1" customWidth="1"/>
    <col min="16142" max="16384" width="9" style="69"/>
  </cols>
  <sheetData>
    <row r="1" spans="1:32" ht="101.25" customHeight="1">
      <c r="A1" s="193"/>
      <c r="B1" s="193"/>
      <c r="C1" s="193"/>
      <c r="D1" s="193"/>
      <c r="E1" s="193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5"/>
    </row>
    <row r="2" spans="1:32" ht="18" customHeight="1">
      <c r="A2" s="326" t="str">
        <f>'Groupกลุ่ม 5 (3แผ่น)'!$A$4</f>
        <v>A1-2017 : 1.03.2017</v>
      </c>
      <c r="B2" s="193"/>
      <c r="C2" s="193"/>
      <c r="D2" s="193"/>
      <c r="E2" s="193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32" ht="11.25" customHeight="1" thickBot="1">
      <c r="A3" s="196"/>
      <c r="B3" s="196"/>
      <c r="C3" s="196"/>
      <c r="D3" s="196"/>
      <c r="E3" s="196"/>
      <c r="F3" s="196"/>
      <c r="G3" s="197"/>
      <c r="H3" s="197"/>
      <c r="I3" s="197"/>
      <c r="J3" s="197"/>
      <c r="K3" s="197"/>
      <c r="L3" s="197"/>
      <c r="M3" s="197"/>
      <c r="N3" s="197"/>
      <c r="O3" s="197"/>
      <c r="P3" s="197"/>
      <c r="Q3" s="197"/>
      <c r="R3" s="197"/>
      <c r="S3" s="197"/>
      <c r="T3" s="197"/>
      <c r="U3" s="197"/>
      <c r="V3" s="197"/>
      <c r="W3" s="197"/>
      <c r="X3" s="197"/>
      <c r="Y3" s="197"/>
      <c r="Z3" s="198"/>
    </row>
    <row r="4" spans="1:32" ht="30.75" customHeight="1" thickBot="1">
      <c r="A4" s="970" t="s">
        <v>423</v>
      </c>
      <c r="B4" s="971" t="s">
        <v>2</v>
      </c>
      <c r="C4" s="971"/>
      <c r="D4" s="971"/>
      <c r="E4" s="971"/>
      <c r="F4" s="971"/>
      <c r="G4" s="972" t="s">
        <v>3</v>
      </c>
      <c r="H4" s="973"/>
      <c r="I4" s="973"/>
      <c r="J4" s="973"/>
      <c r="K4" s="973"/>
      <c r="L4" s="973"/>
      <c r="M4" s="973"/>
      <c r="N4" s="973"/>
      <c r="O4" s="973"/>
      <c r="P4" s="973"/>
      <c r="Q4" s="973"/>
      <c r="R4" s="973"/>
      <c r="S4" s="973"/>
      <c r="T4" s="973"/>
      <c r="U4" s="973"/>
      <c r="V4" s="973"/>
      <c r="W4" s="973"/>
      <c r="X4" s="973"/>
      <c r="Y4" s="973"/>
      <c r="Z4" s="974"/>
    </row>
    <row r="5" spans="1:32" ht="29.25" customHeight="1" thickBot="1">
      <c r="A5" s="970"/>
      <c r="B5" s="971" t="s">
        <v>289</v>
      </c>
      <c r="C5" s="971"/>
      <c r="D5" s="971"/>
      <c r="E5" s="971"/>
      <c r="F5" s="971"/>
      <c r="G5" s="975" t="s">
        <v>289</v>
      </c>
      <c r="H5" s="976"/>
      <c r="I5" s="976"/>
      <c r="J5" s="976"/>
      <c r="K5" s="977"/>
      <c r="L5" s="975" t="s">
        <v>290</v>
      </c>
      <c r="M5" s="976"/>
      <c r="N5" s="976"/>
      <c r="O5" s="976"/>
      <c r="P5" s="977"/>
      <c r="Q5" s="975" t="s">
        <v>291</v>
      </c>
      <c r="R5" s="976"/>
      <c r="S5" s="976"/>
      <c r="T5" s="976"/>
      <c r="U5" s="977"/>
      <c r="V5" s="975" t="s">
        <v>260</v>
      </c>
      <c r="W5" s="976"/>
      <c r="X5" s="976"/>
      <c r="Y5" s="976"/>
      <c r="Z5" s="977"/>
    </row>
    <row r="6" spans="1:32" ht="23.25" customHeight="1" thickBot="1">
      <c r="A6" s="970"/>
      <c r="B6" s="488" t="s">
        <v>0</v>
      </c>
      <c r="C6" s="488" t="s">
        <v>34</v>
      </c>
      <c r="D6" s="488" t="s">
        <v>35</v>
      </c>
      <c r="E6" s="488" t="s">
        <v>28</v>
      </c>
      <c r="F6" s="488" t="s">
        <v>29</v>
      </c>
      <c r="G6" s="213" t="s">
        <v>0</v>
      </c>
      <c r="H6" s="214" t="s">
        <v>34</v>
      </c>
      <c r="I6" s="213" t="s">
        <v>35</v>
      </c>
      <c r="J6" s="213" t="s">
        <v>28</v>
      </c>
      <c r="K6" s="213" t="s">
        <v>29</v>
      </c>
      <c r="L6" s="213" t="s">
        <v>0</v>
      </c>
      <c r="M6" s="214" t="s">
        <v>34</v>
      </c>
      <c r="N6" s="213" t="s">
        <v>35</v>
      </c>
      <c r="O6" s="213" t="s">
        <v>28</v>
      </c>
      <c r="P6" s="213" t="s">
        <v>29</v>
      </c>
      <c r="Q6" s="213" t="s">
        <v>0</v>
      </c>
      <c r="R6" s="214" t="s">
        <v>34</v>
      </c>
      <c r="S6" s="213" t="s">
        <v>35</v>
      </c>
      <c r="T6" s="213" t="s">
        <v>28</v>
      </c>
      <c r="U6" s="213" t="s">
        <v>29</v>
      </c>
      <c r="V6" s="213" t="s">
        <v>0</v>
      </c>
      <c r="W6" s="214" t="s">
        <v>34</v>
      </c>
      <c r="X6" s="213" t="s">
        <v>35</v>
      </c>
      <c r="Y6" s="213" t="s">
        <v>28</v>
      </c>
      <c r="Z6" s="213" t="s">
        <v>29</v>
      </c>
      <c r="AA6" s="5"/>
      <c r="AB6"/>
      <c r="AC6"/>
      <c r="AD6"/>
      <c r="AE6"/>
      <c r="AF6"/>
    </row>
    <row r="7" spans="1:32" s="72" customFormat="1" ht="23.25" customHeight="1" thickBot="1">
      <c r="A7" s="309" t="s">
        <v>296</v>
      </c>
      <c r="B7" s="489">
        <v>56316</v>
      </c>
      <c r="C7" s="490">
        <f t="shared" ref="C7:C12" si="0">ROUNDUP((B7*0.4%)+0,0)</f>
        <v>226</v>
      </c>
      <c r="D7" s="491">
        <f t="shared" ref="D7:D12" si="1">(B7+C7)*7%</f>
        <v>3957.9400000000005</v>
      </c>
      <c r="E7" s="492">
        <f t="shared" ref="E7:E12" si="2">SUM(B7:D7)</f>
        <v>60499.94</v>
      </c>
      <c r="F7" s="493">
        <v>60500</v>
      </c>
      <c r="G7" s="301">
        <v>44680</v>
      </c>
      <c r="H7" s="302">
        <f t="shared" ref="H7:H12" si="3">ROUNDUP((G7*0.4%)+0,0)</f>
        <v>179</v>
      </c>
      <c r="I7" s="303">
        <f t="shared" ref="I7:I12" si="4">(G7+H7)*7%</f>
        <v>3140.13</v>
      </c>
      <c r="J7" s="304">
        <f t="shared" ref="J7:J12" si="5">SUM(G7:I7)</f>
        <v>47999.13</v>
      </c>
      <c r="K7" s="776">
        <v>48000</v>
      </c>
      <c r="L7" s="301">
        <v>38630</v>
      </c>
      <c r="M7" s="302">
        <f t="shared" ref="M7:M10" si="6">ROUNDUP((L7*0.4%)+0,0)</f>
        <v>155</v>
      </c>
      <c r="N7" s="303">
        <f t="shared" ref="N7:N10" si="7">(L7+M7)*7%</f>
        <v>2714.9500000000003</v>
      </c>
      <c r="O7" s="304">
        <f t="shared" ref="O7:O10" si="8">SUM(L7:N7)</f>
        <v>41499.949999999997</v>
      </c>
      <c r="P7" s="776">
        <v>41500</v>
      </c>
      <c r="Q7" s="301">
        <v>40957</v>
      </c>
      <c r="R7" s="302">
        <f t="shared" ref="R7:R15" si="9">ROUNDUP((Q7*0.4%)+0,0)</f>
        <v>164</v>
      </c>
      <c r="S7" s="303">
        <f t="shared" ref="S7:S15" si="10">(Q7+R7)*7%</f>
        <v>2878.4700000000003</v>
      </c>
      <c r="T7" s="304">
        <f t="shared" ref="T7:T15" si="11">SUM(Q7:S7)</f>
        <v>43999.47</v>
      </c>
      <c r="U7" s="776">
        <v>44000</v>
      </c>
      <c r="V7" s="301">
        <v>42818</v>
      </c>
      <c r="W7" s="302">
        <f t="shared" ref="W7:W17" si="12">ROUNDUP((V7*0.4%)+0,0)</f>
        <v>172</v>
      </c>
      <c r="X7" s="303">
        <f t="shared" ref="X7:X17" si="13">(V7+W7)*7%</f>
        <v>3009.3</v>
      </c>
      <c r="Y7" s="304">
        <f t="shared" ref="Y7:Y17" si="14">SUM(V7:X7)</f>
        <v>45999.3</v>
      </c>
      <c r="Z7" s="776">
        <v>46000</v>
      </c>
      <c r="AA7" s="11"/>
      <c r="AB7"/>
      <c r="AC7"/>
      <c r="AD7"/>
      <c r="AE7"/>
      <c r="AF7"/>
    </row>
    <row r="8" spans="1:32" s="72" customFormat="1" ht="23.25" customHeight="1" thickBot="1">
      <c r="A8" s="309" t="s">
        <v>297</v>
      </c>
      <c r="B8" s="305">
        <v>52127</v>
      </c>
      <c r="C8" s="306">
        <f t="shared" si="0"/>
        <v>209</v>
      </c>
      <c r="D8" s="307">
        <f t="shared" si="1"/>
        <v>3663.5200000000004</v>
      </c>
      <c r="E8" s="308">
        <f t="shared" si="2"/>
        <v>55999.520000000004</v>
      </c>
      <c r="F8" s="101">
        <v>56000</v>
      </c>
      <c r="G8" s="305">
        <v>40957</v>
      </c>
      <c r="H8" s="306">
        <f t="shared" si="3"/>
        <v>164</v>
      </c>
      <c r="I8" s="307">
        <f t="shared" si="4"/>
        <v>2878.4700000000003</v>
      </c>
      <c r="J8" s="308">
        <f t="shared" si="5"/>
        <v>43999.47</v>
      </c>
      <c r="K8" s="777">
        <v>44000</v>
      </c>
      <c r="L8" s="305">
        <v>34441</v>
      </c>
      <c r="M8" s="306">
        <f t="shared" si="6"/>
        <v>138</v>
      </c>
      <c r="N8" s="307">
        <f t="shared" si="7"/>
        <v>2420.5300000000002</v>
      </c>
      <c r="O8" s="308">
        <f t="shared" si="8"/>
        <v>36999.53</v>
      </c>
      <c r="P8" s="777">
        <v>37000</v>
      </c>
      <c r="Q8" s="305">
        <v>36768</v>
      </c>
      <c r="R8" s="306">
        <f t="shared" si="9"/>
        <v>148</v>
      </c>
      <c r="S8" s="307">
        <f t="shared" si="10"/>
        <v>2584.1200000000003</v>
      </c>
      <c r="T8" s="308">
        <f t="shared" si="11"/>
        <v>39500.120000000003</v>
      </c>
      <c r="U8" s="777">
        <v>39500</v>
      </c>
      <c r="V8" s="305">
        <v>38630</v>
      </c>
      <c r="W8" s="306">
        <f t="shared" si="12"/>
        <v>155</v>
      </c>
      <c r="X8" s="307">
        <f t="shared" si="13"/>
        <v>2714.9500000000003</v>
      </c>
      <c r="Y8" s="308">
        <f t="shared" si="14"/>
        <v>41499.949999999997</v>
      </c>
      <c r="Z8" s="777">
        <v>41500</v>
      </c>
      <c r="AA8" s="11"/>
      <c r="AB8"/>
      <c r="AC8"/>
      <c r="AD8"/>
      <c r="AE8"/>
      <c r="AF8"/>
    </row>
    <row r="9" spans="1:32" s="72" customFormat="1" ht="23.25" customHeight="1" thickBot="1">
      <c r="A9" s="309" t="s">
        <v>393</v>
      </c>
      <c r="B9" s="489">
        <v>46542</v>
      </c>
      <c r="C9" s="490">
        <f t="shared" si="0"/>
        <v>187</v>
      </c>
      <c r="D9" s="491">
        <f t="shared" si="1"/>
        <v>3271.03</v>
      </c>
      <c r="E9" s="492">
        <f t="shared" si="2"/>
        <v>50000.03</v>
      </c>
      <c r="F9" s="493">
        <v>50000</v>
      </c>
      <c r="G9" s="301">
        <v>35837</v>
      </c>
      <c r="H9" s="302">
        <f t="shared" si="3"/>
        <v>144</v>
      </c>
      <c r="I9" s="303">
        <f t="shared" si="4"/>
        <v>2518.67</v>
      </c>
      <c r="J9" s="304">
        <f t="shared" si="5"/>
        <v>38499.67</v>
      </c>
      <c r="K9" s="776">
        <v>38500</v>
      </c>
      <c r="L9" s="301">
        <v>29786</v>
      </c>
      <c r="M9" s="302">
        <f t="shared" si="6"/>
        <v>120</v>
      </c>
      <c r="N9" s="303">
        <f t="shared" si="7"/>
        <v>2093.42</v>
      </c>
      <c r="O9" s="304">
        <f t="shared" si="8"/>
        <v>31999.42</v>
      </c>
      <c r="P9" s="776">
        <v>32000</v>
      </c>
      <c r="Q9" s="301">
        <v>32114</v>
      </c>
      <c r="R9" s="302">
        <f t="shared" si="9"/>
        <v>129</v>
      </c>
      <c r="S9" s="303">
        <f t="shared" si="10"/>
        <v>2257.0100000000002</v>
      </c>
      <c r="T9" s="304">
        <f t="shared" si="11"/>
        <v>34500.01</v>
      </c>
      <c r="U9" s="776">
        <v>34500</v>
      </c>
      <c r="V9" s="301">
        <v>33976</v>
      </c>
      <c r="W9" s="302">
        <f t="shared" si="12"/>
        <v>136</v>
      </c>
      <c r="X9" s="303">
        <f t="shared" si="13"/>
        <v>2387.84</v>
      </c>
      <c r="Y9" s="304">
        <f t="shared" si="14"/>
        <v>36499.839999999997</v>
      </c>
      <c r="Z9" s="776">
        <v>36500</v>
      </c>
      <c r="AA9" s="11"/>
      <c r="AB9"/>
      <c r="AC9"/>
      <c r="AD9"/>
      <c r="AE9"/>
      <c r="AF9"/>
    </row>
    <row r="10" spans="1:32" s="72" customFormat="1" ht="23.25" customHeight="1" thickBot="1">
      <c r="A10" s="309" t="s">
        <v>299</v>
      </c>
      <c r="B10" s="305">
        <v>40026</v>
      </c>
      <c r="C10" s="306">
        <f t="shared" si="0"/>
        <v>161</v>
      </c>
      <c r="D10" s="307">
        <f t="shared" si="1"/>
        <v>2813.09</v>
      </c>
      <c r="E10" s="308">
        <f t="shared" si="2"/>
        <v>43000.09</v>
      </c>
      <c r="F10" s="101">
        <v>43000</v>
      </c>
      <c r="G10" s="305">
        <v>28856</v>
      </c>
      <c r="H10" s="306">
        <f t="shared" si="3"/>
        <v>116</v>
      </c>
      <c r="I10" s="307">
        <f t="shared" si="4"/>
        <v>2028.0400000000002</v>
      </c>
      <c r="J10" s="308">
        <f t="shared" si="5"/>
        <v>31000.04</v>
      </c>
      <c r="K10" s="777">
        <v>31000</v>
      </c>
      <c r="L10" s="305">
        <v>25598</v>
      </c>
      <c r="M10" s="306">
        <f t="shared" si="6"/>
        <v>103</v>
      </c>
      <c r="N10" s="307">
        <f t="shared" si="7"/>
        <v>1799.0700000000002</v>
      </c>
      <c r="O10" s="308">
        <f t="shared" si="8"/>
        <v>27500.07</v>
      </c>
      <c r="P10" s="777">
        <v>27500</v>
      </c>
      <c r="Q10" s="305">
        <v>27925</v>
      </c>
      <c r="R10" s="306">
        <f t="shared" si="9"/>
        <v>112</v>
      </c>
      <c r="S10" s="307">
        <f t="shared" si="10"/>
        <v>1962.5900000000001</v>
      </c>
      <c r="T10" s="308">
        <f t="shared" si="11"/>
        <v>29999.59</v>
      </c>
      <c r="U10" s="777">
        <v>30000</v>
      </c>
      <c r="V10" s="305">
        <v>29786</v>
      </c>
      <c r="W10" s="306">
        <f t="shared" si="12"/>
        <v>120</v>
      </c>
      <c r="X10" s="307">
        <f t="shared" si="13"/>
        <v>2093.42</v>
      </c>
      <c r="Y10" s="308">
        <f t="shared" si="14"/>
        <v>31999.42</v>
      </c>
      <c r="Z10" s="777">
        <v>32000</v>
      </c>
      <c r="AA10" s="11"/>
      <c r="AB10"/>
      <c r="AC10"/>
      <c r="AD10"/>
      <c r="AE10"/>
      <c r="AF10"/>
    </row>
    <row r="11" spans="1:32" s="72" customFormat="1" ht="23.25" customHeight="1" thickBot="1">
      <c r="A11" s="309" t="s">
        <v>300</v>
      </c>
      <c r="B11" s="489">
        <v>40026</v>
      </c>
      <c r="C11" s="490">
        <f t="shared" si="0"/>
        <v>161</v>
      </c>
      <c r="D11" s="491">
        <f t="shared" si="1"/>
        <v>2813.09</v>
      </c>
      <c r="E11" s="492">
        <f t="shared" si="2"/>
        <v>43000.09</v>
      </c>
      <c r="F11" s="493">
        <v>43000</v>
      </c>
      <c r="G11" s="301">
        <v>27925</v>
      </c>
      <c r="H11" s="302">
        <f t="shared" si="3"/>
        <v>112</v>
      </c>
      <c r="I11" s="303">
        <f t="shared" si="4"/>
        <v>1962.5900000000001</v>
      </c>
      <c r="J11" s="304">
        <f t="shared" si="5"/>
        <v>29999.59</v>
      </c>
      <c r="K11" s="776">
        <v>30000</v>
      </c>
      <c r="L11" s="301">
        <v>24667</v>
      </c>
      <c r="M11" s="302">
        <f>ROUNDUP((L11*0.4%)+0,0)</f>
        <v>99</v>
      </c>
      <c r="N11" s="303">
        <f>(L11+M11)*7%</f>
        <v>1733.6200000000001</v>
      </c>
      <c r="O11" s="304">
        <f>SUM(L11:N11)</f>
        <v>26499.62</v>
      </c>
      <c r="P11" s="776">
        <v>26500</v>
      </c>
      <c r="Q11" s="301">
        <v>26994</v>
      </c>
      <c r="R11" s="302">
        <f t="shared" si="9"/>
        <v>108</v>
      </c>
      <c r="S11" s="303">
        <f t="shared" si="10"/>
        <v>1897.14</v>
      </c>
      <c r="T11" s="304">
        <f t="shared" si="11"/>
        <v>28999.14</v>
      </c>
      <c r="U11" s="776">
        <v>29000</v>
      </c>
      <c r="V11" s="301">
        <v>28856</v>
      </c>
      <c r="W11" s="302">
        <f t="shared" si="12"/>
        <v>116</v>
      </c>
      <c r="X11" s="303">
        <f t="shared" si="13"/>
        <v>2028.0400000000002</v>
      </c>
      <c r="Y11" s="304">
        <f t="shared" si="14"/>
        <v>31000.04</v>
      </c>
      <c r="Z11" s="776">
        <v>31000</v>
      </c>
      <c r="AA11" s="11"/>
      <c r="AB11"/>
      <c r="AC11"/>
      <c r="AD11"/>
      <c r="AE11"/>
      <c r="AF11"/>
    </row>
    <row r="12" spans="1:32" s="72" customFormat="1" ht="23.25" customHeight="1" thickBot="1">
      <c r="A12" s="309" t="s">
        <v>301</v>
      </c>
      <c r="B12" s="305">
        <v>40026</v>
      </c>
      <c r="C12" s="306">
        <f t="shared" si="0"/>
        <v>161</v>
      </c>
      <c r="D12" s="307">
        <f t="shared" si="1"/>
        <v>2813.09</v>
      </c>
      <c r="E12" s="308">
        <f t="shared" si="2"/>
        <v>43000.09</v>
      </c>
      <c r="F12" s="101">
        <v>43000</v>
      </c>
      <c r="G12" s="305">
        <v>27925</v>
      </c>
      <c r="H12" s="306">
        <f t="shared" si="3"/>
        <v>112</v>
      </c>
      <c r="I12" s="307">
        <f t="shared" si="4"/>
        <v>1962.5900000000001</v>
      </c>
      <c r="J12" s="308">
        <f t="shared" si="5"/>
        <v>29999.59</v>
      </c>
      <c r="K12" s="777">
        <v>30000</v>
      </c>
      <c r="L12" s="305">
        <v>23736</v>
      </c>
      <c r="M12" s="306">
        <f>ROUNDUP((L12*0.4%)+0,0)</f>
        <v>95</v>
      </c>
      <c r="N12" s="307">
        <f>(L12+M12)*7%</f>
        <v>1668.17</v>
      </c>
      <c r="O12" s="308">
        <f>SUM(L12:N12)</f>
        <v>25499.17</v>
      </c>
      <c r="P12" s="777">
        <v>25500</v>
      </c>
      <c r="Q12" s="305">
        <v>26063</v>
      </c>
      <c r="R12" s="306">
        <f t="shared" si="9"/>
        <v>105</v>
      </c>
      <c r="S12" s="307">
        <f t="shared" si="10"/>
        <v>1831.7600000000002</v>
      </c>
      <c r="T12" s="308">
        <f t="shared" si="11"/>
        <v>27999.760000000002</v>
      </c>
      <c r="U12" s="777">
        <v>28000</v>
      </c>
      <c r="V12" s="305">
        <v>27925</v>
      </c>
      <c r="W12" s="306">
        <f t="shared" si="12"/>
        <v>112</v>
      </c>
      <c r="X12" s="307">
        <f t="shared" si="13"/>
        <v>1962.5900000000001</v>
      </c>
      <c r="Y12" s="308">
        <f t="shared" si="14"/>
        <v>29999.59</v>
      </c>
      <c r="Z12" s="777">
        <v>30000</v>
      </c>
      <c r="AA12" s="11"/>
      <c r="AB12"/>
      <c r="AC12"/>
      <c r="AD12"/>
      <c r="AE12"/>
      <c r="AF12"/>
    </row>
    <row r="13" spans="1:32" s="72" customFormat="1" ht="23.25" customHeight="1" thickBot="1">
      <c r="A13" s="309" t="s">
        <v>302</v>
      </c>
      <c r="B13" s="102"/>
      <c r="C13" s="102"/>
      <c r="D13" s="102"/>
      <c r="E13" s="102"/>
      <c r="F13" s="102"/>
      <c r="G13" s="102"/>
      <c r="H13" s="102"/>
      <c r="I13" s="102"/>
      <c r="J13" s="102"/>
      <c r="K13" s="102"/>
      <c r="L13" s="301">
        <v>23270</v>
      </c>
      <c r="M13" s="302">
        <f>ROUNDUP((L13*0.4%)+0,0)</f>
        <v>94</v>
      </c>
      <c r="N13" s="303">
        <f>(L13+M13)*7%</f>
        <v>1635.4800000000002</v>
      </c>
      <c r="O13" s="304">
        <f>SUM(L13:N13)</f>
        <v>24999.48</v>
      </c>
      <c r="P13" s="776">
        <v>25000</v>
      </c>
      <c r="Q13" s="301">
        <v>25598</v>
      </c>
      <c r="R13" s="302">
        <f t="shared" si="9"/>
        <v>103</v>
      </c>
      <c r="S13" s="303">
        <f t="shared" si="10"/>
        <v>1799.0700000000002</v>
      </c>
      <c r="T13" s="304">
        <f t="shared" si="11"/>
        <v>27500.07</v>
      </c>
      <c r="U13" s="776">
        <v>27500</v>
      </c>
      <c r="V13" s="301">
        <v>27460</v>
      </c>
      <c r="W13" s="302">
        <f t="shared" si="12"/>
        <v>110</v>
      </c>
      <c r="X13" s="303">
        <f t="shared" si="13"/>
        <v>1929.9</v>
      </c>
      <c r="Y13" s="304">
        <f t="shared" si="14"/>
        <v>29499.9</v>
      </c>
      <c r="Z13" s="776">
        <v>29500</v>
      </c>
      <c r="AA13" s="11"/>
      <c r="AB13"/>
      <c r="AC13"/>
      <c r="AD13"/>
      <c r="AE13"/>
      <c r="AF13"/>
    </row>
    <row r="14" spans="1:32" s="72" customFormat="1" ht="23.25" customHeight="1" thickBot="1">
      <c r="A14" s="309" t="s">
        <v>303</v>
      </c>
      <c r="B14" s="102"/>
      <c r="C14" s="102"/>
      <c r="D14" s="102"/>
      <c r="E14" s="102"/>
      <c r="F14" s="102"/>
      <c r="G14" s="102"/>
      <c r="H14" s="102"/>
      <c r="I14" s="102"/>
      <c r="J14" s="102"/>
      <c r="K14" s="102"/>
      <c r="L14" s="305">
        <v>22340</v>
      </c>
      <c r="M14" s="306">
        <f>ROUNDUP((L14*0.4%)+0,0)</f>
        <v>90</v>
      </c>
      <c r="N14" s="307">
        <f>(L14+M14)*7%</f>
        <v>1570.1000000000001</v>
      </c>
      <c r="O14" s="308">
        <f>SUM(L14:N14)</f>
        <v>24000.1</v>
      </c>
      <c r="P14" s="777">
        <v>24000</v>
      </c>
      <c r="Q14" s="305">
        <v>24667</v>
      </c>
      <c r="R14" s="306">
        <f t="shared" si="9"/>
        <v>99</v>
      </c>
      <c r="S14" s="307">
        <f t="shared" si="10"/>
        <v>1733.6200000000001</v>
      </c>
      <c r="T14" s="308">
        <f t="shared" si="11"/>
        <v>26499.62</v>
      </c>
      <c r="U14" s="777">
        <v>26500</v>
      </c>
      <c r="V14" s="305">
        <v>26528</v>
      </c>
      <c r="W14" s="306">
        <f t="shared" si="12"/>
        <v>107</v>
      </c>
      <c r="X14" s="307">
        <f t="shared" si="13"/>
        <v>1864.4500000000003</v>
      </c>
      <c r="Y14" s="308">
        <f t="shared" si="14"/>
        <v>28499.45</v>
      </c>
      <c r="Z14" s="777">
        <v>28500</v>
      </c>
      <c r="AA14" s="73"/>
      <c r="AB14"/>
      <c r="AC14"/>
      <c r="AD14"/>
      <c r="AE14"/>
      <c r="AF14"/>
    </row>
    <row r="15" spans="1:32" s="72" customFormat="1" ht="23.25" customHeight="1" thickBot="1">
      <c r="A15" s="309" t="s">
        <v>304</v>
      </c>
      <c r="B15" s="102"/>
      <c r="C15" s="102"/>
      <c r="D15" s="102"/>
      <c r="E15" s="102"/>
      <c r="F15" s="102"/>
      <c r="G15" s="102"/>
      <c r="H15" s="102"/>
      <c r="I15" s="102"/>
      <c r="J15" s="102"/>
      <c r="K15" s="102"/>
      <c r="L15" s="301">
        <v>22340</v>
      </c>
      <c r="M15" s="302">
        <f>ROUNDUP((L15*0.4%)+0,0)</f>
        <v>90</v>
      </c>
      <c r="N15" s="303">
        <f>(L15+M15)*7%</f>
        <v>1570.1000000000001</v>
      </c>
      <c r="O15" s="304">
        <f>SUM(L15:N15)</f>
        <v>24000.1</v>
      </c>
      <c r="P15" s="776">
        <v>24000</v>
      </c>
      <c r="Q15" s="301">
        <v>24202</v>
      </c>
      <c r="R15" s="302">
        <f t="shared" si="9"/>
        <v>97</v>
      </c>
      <c r="S15" s="303">
        <f t="shared" si="10"/>
        <v>1700.93</v>
      </c>
      <c r="T15" s="304">
        <f t="shared" si="11"/>
        <v>25999.93</v>
      </c>
      <c r="U15" s="776">
        <v>26000</v>
      </c>
      <c r="V15" s="301">
        <v>26063</v>
      </c>
      <c r="W15" s="302">
        <f t="shared" si="12"/>
        <v>105</v>
      </c>
      <c r="X15" s="303">
        <f t="shared" si="13"/>
        <v>1831.7600000000002</v>
      </c>
      <c r="Y15" s="304">
        <f t="shared" si="14"/>
        <v>27999.760000000002</v>
      </c>
      <c r="Z15" s="776">
        <v>28000</v>
      </c>
      <c r="AA15" s="73"/>
    </row>
    <row r="16" spans="1:32" s="72" customFormat="1" ht="23.25" customHeight="1" thickBot="1">
      <c r="A16" s="309" t="s">
        <v>305</v>
      </c>
      <c r="B16" s="102"/>
      <c r="C16" s="102"/>
      <c r="D16" s="102"/>
      <c r="E16" s="102"/>
      <c r="F16" s="102"/>
      <c r="G16" s="102"/>
      <c r="H16" s="102"/>
      <c r="I16" s="102"/>
      <c r="J16" s="102"/>
      <c r="K16" s="102"/>
      <c r="L16" s="102"/>
      <c r="M16" s="102"/>
      <c r="N16" s="102"/>
      <c r="O16" s="102"/>
      <c r="P16" s="102"/>
      <c r="Q16" s="301">
        <v>23270</v>
      </c>
      <c r="R16" s="302">
        <f>ROUNDUP((Q16*0.4%)+0,0)</f>
        <v>94</v>
      </c>
      <c r="S16" s="303">
        <f>(Q16+R16)*7%</f>
        <v>1635.4800000000002</v>
      </c>
      <c r="T16" s="304">
        <f>SUM(Q16:S16)</f>
        <v>24999.48</v>
      </c>
      <c r="U16" s="777">
        <v>25000</v>
      </c>
      <c r="V16" s="301">
        <v>25598</v>
      </c>
      <c r="W16" s="302">
        <f t="shared" si="12"/>
        <v>103</v>
      </c>
      <c r="X16" s="303">
        <f t="shared" si="13"/>
        <v>1799.0700000000002</v>
      </c>
      <c r="Y16" s="304">
        <f t="shared" si="14"/>
        <v>27500.07</v>
      </c>
      <c r="Z16" s="777">
        <v>27500</v>
      </c>
      <c r="AA16" s="73"/>
    </row>
    <row r="17" spans="1:27" s="72" customFormat="1" ht="23.25" customHeight="1" thickBot="1">
      <c r="A17" s="309" t="s">
        <v>306</v>
      </c>
      <c r="B17" s="102"/>
      <c r="C17" s="102"/>
      <c r="D17" s="102"/>
      <c r="E17" s="102"/>
      <c r="F17" s="102"/>
      <c r="G17" s="102"/>
      <c r="H17" s="102"/>
      <c r="I17" s="102"/>
      <c r="J17" s="102"/>
      <c r="K17" s="102"/>
      <c r="L17" s="102"/>
      <c r="M17" s="102"/>
      <c r="N17" s="102"/>
      <c r="O17" s="102"/>
      <c r="P17" s="102"/>
      <c r="Q17" s="305">
        <v>23270</v>
      </c>
      <c r="R17" s="306">
        <f>ROUNDUP((Q17*0.4%)+0,0)</f>
        <v>94</v>
      </c>
      <c r="S17" s="307">
        <f>(Q17+R17)*7%</f>
        <v>1635.4800000000002</v>
      </c>
      <c r="T17" s="308">
        <f>SUM(Q17:S17)</f>
        <v>24999.48</v>
      </c>
      <c r="U17" s="776">
        <v>25000</v>
      </c>
      <c r="V17" s="305">
        <v>25132</v>
      </c>
      <c r="W17" s="306">
        <f t="shared" si="12"/>
        <v>101</v>
      </c>
      <c r="X17" s="307">
        <f t="shared" si="13"/>
        <v>1766.3100000000002</v>
      </c>
      <c r="Y17" s="308">
        <f t="shared" si="14"/>
        <v>26999.31</v>
      </c>
      <c r="Z17" s="776">
        <v>27000</v>
      </c>
      <c r="AA17" s="73"/>
    </row>
    <row r="18" spans="1:27" s="72" customFormat="1" ht="23.25" customHeight="1" thickBot="1">
      <c r="A18" s="309" t="s">
        <v>307</v>
      </c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301">
        <v>24667</v>
      </c>
      <c r="W18" s="302">
        <f>ROUNDUP((V18*0.4%)+0,0)</f>
        <v>99</v>
      </c>
      <c r="X18" s="303">
        <f>(V18+W18)*7%</f>
        <v>1733.6200000000001</v>
      </c>
      <c r="Y18" s="304">
        <f>SUM(V18:X18)</f>
        <v>26499.62</v>
      </c>
      <c r="Z18" s="777">
        <v>26500</v>
      </c>
      <c r="AA18" s="73"/>
    </row>
    <row r="19" spans="1:27" s="72" customFormat="1" ht="23.25" customHeight="1" thickBot="1">
      <c r="A19" s="309" t="s">
        <v>308</v>
      </c>
      <c r="B19" s="10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305">
        <v>23736</v>
      </c>
      <c r="W19" s="306">
        <f>ROUNDUP((V19*0.4%)+0,0)</f>
        <v>95</v>
      </c>
      <c r="X19" s="307">
        <f>(V19+W19)*7%</f>
        <v>1668.17</v>
      </c>
      <c r="Y19" s="308">
        <f>SUM(V19:X19)</f>
        <v>25499.17</v>
      </c>
      <c r="Z19" s="776">
        <v>25500</v>
      </c>
      <c r="AA19" s="73"/>
    </row>
    <row r="20" spans="1:27" s="72" customFormat="1" ht="23.25" customHeight="1" thickBot="1">
      <c r="A20" s="309" t="s">
        <v>309</v>
      </c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301">
        <v>23736</v>
      </c>
      <c r="W20" s="302">
        <f>ROUNDUP((V20*0.4%)+0,0)</f>
        <v>95</v>
      </c>
      <c r="X20" s="303">
        <f>(V20+W20)*7%</f>
        <v>1668.17</v>
      </c>
      <c r="Y20" s="304">
        <f>SUM(V20:X20)</f>
        <v>25499.17</v>
      </c>
      <c r="Z20" s="777">
        <v>25500</v>
      </c>
      <c r="AA20" s="73"/>
    </row>
    <row r="21" spans="1:27">
      <c r="A21" s="199"/>
      <c r="B21" s="199"/>
      <c r="C21" s="199"/>
      <c r="D21" s="199"/>
      <c r="E21" s="199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</row>
    <row r="22" spans="1:27">
      <c r="A22" s="201"/>
      <c r="B22" s="201"/>
      <c r="C22" s="201"/>
      <c r="D22" s="201"/>
      <c r="E22" s="201"/>
      <c r="F22" s="202"/>
      <c r="G22" s="202"/>
      <c r="H22" s="202"/>
      <c r="I22" s="202"/>
      <c r="J22" s="202"/>
      <c r="K22" s="202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</row>
    <row r="23" spans="1:27">
      <c r="A23" s="201"/>
      <c r="B23" s="201"/>
      <c r="C23" s="201"/>
      <c r="D23" s="201"/>
      <c r="E23" s="201"/>
      <c r="F23" s="202"/>
      <c r="G23" s="202"/>
      <c r="H23" s="202"/>
      <c r="I23" s="202"/>
      <c r="J23" s="202"/>
      <c r="K23" s="202"/>
      <c r="L23" s="202"/>
      <c r="M23" s="202"/>
      <c r="N23" s="202"/>
      <c r="O23" s="202"/>
      <c r="P23" s="202"/>
      <c r="Q23" s="202"/>
      <c r="R23" s="202"/>
      <c r="S23" s="202"/>
      <c r="T23" s="202"/>
      <c r="U23" s="202"/>
      <c r="V23" s="202"/>
      <c r="W23" s="202"/>
      <c r="X23" s="202"/>
      <c r="Y23" s="202"/>
      <c r="Z23" s="202"/>
    </row>
    <row r="24" spans="1:27">
      <c r="A24" s="201"/>
      <c r="B24" s="201"/>
      <c r="C24" s="201"/>
      <c r="D24" s="201"/>
      <c r="E24" s="201"/>
      <c r="F24" s="202"/>
      <c r="G24" s="202"/>
      <c r="H24" s="202"/>
      <c r="I24" s="202"/>
      <c r="J24" s="202"/>
      <c r="K24" s="202"/>
      <c r="L24" s="202"/>
      <c r="M24" s="202"/>
      <c r="N24" s="202"/>
      <c r="O24" s="202"/>
      <c r="P24" s="202"/>
      <c r="Q24" s="202"/>
      <c r="R24" s="202"/>
      <c r="S24" s="202"/>
      <c r="T24" s="202"/>
      <c r="U24" s="202"/>
      <c r="V24" s="202"/>
      <c r="W24" s="202"/>
      <c r="X24" s="202"/>
      <c r="Y24" s="202"/>
      <c r="Z24" s="202"/>
    </row>
    <row r="25" spans="1:27">
      <c r="A25" s="201"/>
      <c r="B25" s="201"/>
      <c r="C25" s="201"/>
      <c r="D25" s="201"/>
      <c r="E25" s="201"/>
      <c r="F25" s="202"/>
      <c r="G25" s="202"/>
      <c r="H25" s="202"/>
      <c r="I25" s="202"/>
      <c r="J25" s="202"/>
      <c r="K25" s="202"/>
      <c r="L25" s="202"/>
      <c r="M25" s="202"/>
      <c r="N25" s="202"/>
      <c r="O25" s="202"/>
      <c r="P25" s="202"/>
      <c r="Q25" s="202"/>
      <c r="R25" s="202"/>
      <c r="S25" s="202"/>
      <c r="T25" s="202"/>
      <c r="U25" s="202"/>
      <c r="V25" s="202"/>
      <c r="W25" s="202"/>
      <c r="X25" s="202"/>
      <c r="Y25" s="202"/>
      <c r="Z25" s="202"/>
    </row>
    <row r="26" spans="1:27">
      <c r="A26" s="201"/>
      <c r="B26" s="201"/>
      <c r="C26" s="201"/>
      <c r="D26" s="201"/>
      <c r="E26" s="201"/>
      <c r="F26" s="202"/>
      <c r="G26" s="202"/>
      <c r="H26" s="202"/>
      <c r="I26" s="202"/>
      <c r="J26" s="202"/>
      <c r="K26" s="202"/>
      <c r="L26" s="202"/>
      <c r="M26" s="202"/>
      <c r="N26" s="202"/>
      <c r="O26" s="202"/>
      <c r="P26" s="202"/>
      <c r="Q26" s="202"/>
      <c r="R26" s="202"/>
      <c r="S26" s="202"/>
      <c r="T26" s="202"/>
      <c r="U26" s="202"/>
      <c r="V26" s="202"/>
      <c r="W26" s="202"/>
      <c r="X26" s="202"/>
      <c r="Y26" s="202"/>
      <c r="Z26" s="202"/>
    </row>
    <row r="27" spans="1:27">
      <c r="A27" s="201"/>
      <c r="B27" s="201"/>
      <c r="C27" s="201"/>
      <c r="D27" s="201"/>
      <c r="E27" s="201"/>
      <c r="F27" s="202"/>
      <c r="G27" s="202"/>
      <c r="H27" s="202"/>
      <c r="I27" s="202"/>
      <c r="J27" s="202"/>
      <c r="K27" s="202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</row>
    <row r="28" spans="1:27">
      <c r="A28" s="201"/>
      <c r="B28" s="201"/>
      <c r="C28" s="201"/>
      <c r="D28" s="201"/>
      <c r="E28" s="201"/>
      <c r="F28" s="202"/>
      <c r="G28" s="202"/>
      <c r="H28" s="202"/>
      <c r="I28" s="202"/>
      <c r="J28" s="202"/>
      <c r="K28" s="202"/>
      <c r="L28" s="202"/>
      <c r="M28" s="202"/>
      <c r="N28" s="202"/>
      <c r="O28" s="202"/>
      <c r="P28" s="202"/>
      <c r="Q28" s="202"/>
      <c r="R28" s="202"/>
      <c r="S28" s="202"/>
      <c r="T28" s="202"/>
      <c r="U28" s="202"/>
      <c r="V28" s="202"/>
      <c r="W28" s="202"/>
      <c r="X28" s="202"/>
      <c r="Y28" s="202"/>
      <c r="Z28" s="202"/>
    </row>
    <row r="29" spans="1:27">
      <c r="A29" s="201"/>
      <c r="B29" s="201"/>
      <c r="C29" s="201"/>
      <c r="D29" s="201"/>
      <c r="E29" s="201"/>
      <c r="F29" s="202"/>
      <c r="G29" s="202"/>
      <c r="H29" s="202"/>
      <c r="I29" s="202"/>
      <c r="J29" s="202"/>
      <c r="K29" s="202"/>
      <c r="L29" s="202"/>
      <c r="M29" s="202"/>
      <c r="N29" s="202"/>
      <c r="O29" s="202"/>
      <c r="P29" s="202"/>
      <c r="Q29" s="202"/>
      <c r="R29" s="202"/>
      <c r="S29" s="202"/>
      <c r="T29" s="202"/>
      <c r="U29" s="202"/>
      <c r="V29" s="202"/>
      <c r="W29" s="202"/>
      <c r="X29" s="202"/>
      <c r="Y29" s="202"/>
      <c r="Z29" s="202"/>
    </row>
    <row r="30" spans="1:27">
      <c r="A30" s="201"/>
      <c r="B30" s="201"/>
      <c r="C30" s="201"/>
      <c r="D30" s="201"/>
      <c r="E30" s="201"/>
      <c r="F30" s="202"/>
      <c r="G30" s="202"/>
      <c r="H30" s="202"/>
      <c r="I30" s="202"/>
      <c r="J30" s="202"/>
      <c r="K30" s="202"/>
      <c r="L30" s="202"/>
      <c r="M30" s="202"/>
      <c r="N30" s="202"/>
      <c r="O30" s="202"/>
      <c r="P30" s="202"/>
      <c r="Q30" s="202"/>
      <c r="R30" s="202"/>
      <c r="S30" s="202"/>
      <c r="T30" s="202"/>
      <c r="U30" s="202"/>
      <c r="V30" s="202"/>
      <c r="W30" s="202"/>
      <c r="X30" s="202"/>
      <c r="Y30" s="202"/>
      <c r="Z30" s="202"/>
    </row>
    <row r="31" spans="1:27">
      <c r="A31" s="201"/>
      <c r="B31" s="201"/>
      <c r="C31" s="201"/>
      <c r="D31" s="201"/>
      <c r="E31" s="201"/>
      <c r="F31" s="202"/>
      <c r="G31" s="202"/>
      <c r="H31" s="202"/>
      <c r="I31" s="202"/>
      <c r="J31" s="202"/>
      <c r="K31" s="202"/>
      <c r="L31" s="202"/>
      <c r="M31" s="202"/>
      <c r="N31" s="202"/>
      <c r="O31" s="202"/>
      <c r="P31" s="202"/>
      <c r="Q31" s="202"/>
      <c r="R31" s="202"/>
      <c r="S31" s="202"/>
      <c r="T31" s="202"/>
      <c r="U31" s="202"/>
      <c r="V31" s="202"/>
      <c r="W31" s="202"/>
      <c r="X31" s="202"/>
      <c r="Y31" s="202"/>
      <c r="Z31" s="202"/>
    </row>
    <row r="32" spans="1:27">
      <c r="A32" s="201"/>
      <c r="B32" s="201"/>
      <c r="C32" s="201"/>
      <c r="D32" s="201"/>
      <c r="E32" s="201"/>
      <c r="F32" s="202"/>
      <c r="G32" s="202"/>
      <c r="H32" s="202"/>
      <c r="I32" s="202"/>
      <c r="J32" s="202"/>
      <c r="K32" s="202"/>
      <c r="L32" s="202"/>
      <c r="M32" s="202"/>
      <c r="N32" s="202"/>
      <c r="O32" s="202"/>
      <c r="P32" s="202"/>
      <c r="Q32" s="202"/>
      <c r="R32" s="202"/>
      <c r="S32" s="202"/>
      <c r="T32" s="202"/>
      <c r="U32" s="202"/>
      <c r="V32" s="202"/>
      <c r="W32" s="202"/>
      <c r="X32" s="202"/>
      <c r="Y32" s="202"/>
      <c r="Z32" s="202"/>
    </row>
    <row r="33" spans="1:27">
      <c r="A33" s="201"/>
      <c r="B33" s="201"/>
      <c r="C33" s="201"/>
      <c r="D33" s="201"/>
      <c r="E33" s="201"/>
      <c r="F33" s="202"/>
      <c r="G33" s="202"/>
      <c r="H33" s="202"/>
      <c r="I33" s="202"/>
      <c r="J33" s="202"/>
      <c r="K33" s="202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</row>
    <row r="34" spans="1:27">
      <c r="A34" s="201"/>
      <c r="B34" s="201"/>
      <c r="C34" s="201"/>
      <c r="D34" s="201"/>
      <c r="E34" s="201"/>
      <c r="F34" s="202"/>
      <c r="G34" s="202"/>
      <c r="H34" s="202"/>
      <c r="I34" s="202"/>
      <c r="J34" s="202"/>
      <c r="K34" s="202"/>
      <c r="L34" s="202"/>
      <c r="M34" s="202"/>
      <c r="N34" s="202"/>
      <c r="O34" s="202"/>
      <c r="P34" s="202"/>
      <c r="Q34" s="202"/>
      <c r="R34" s="202"/>
      <c r="S34" s="202"/>
      <c r="T34" s="202"/>
      <c r="U34" s="202"/>
      <c r="V34" s="202"/>
      <c r="W34" s="202"/>
      <c r="X34" s="202"/>
      <c r="Y34" s="202"/>
      <c r="Z34" s="202"/>
    </row>
    <row r="35" spans="1:27">
      <c r="A35" s="201"/>
      <c r="B35" s="201"/>
      <c r="C35" s="201"/>
      <c r="D35" s="201"/>
      <c r="E35" s="201"/>
      <c r="F35" s="202"/>
      <c r="G35" s="202"/>
      <c r="H35" s="202"/>
      <c r="I35" s="202"/>
      <c r="J35" s="202"/>
      <c r="K35" s="202"/>
      <c r="L35" s="202"/>
      <c r="M35" s="202"/>
      <c r="N35" s="202"/>
      <c r="O35" s="202"/>
      <c r="P35" s="202"/>
      <c r="Q35" s="202"/>
      <c r="R35" s="202"/>
      <c r="S35" s="202"/>
      <c r="T35" s="202"/>
      <c r="U35" s="202"/>
      <c r="V35" s="202"/>
      <c r="W35" s="202"/>
      <c r="X35" s="202"/>
      <c r="Y35" s="202"/>
      <c r="Z35" s="202"/>
    </row>
    <row r="36" spans="1:27">
      <c r="A36" s="201"/>
      <c r="B36" s="201"/>
      <c r="C36" s="201"/>
      <c r="D36" s="201"/>
      <c r="E36" s="201"/>
      <c r="F36" s="202"/>
      <c r="G36" s="202"/>
      <c r="H36" s="202"/>
      <c r="I36" s="202"/>
      <c r="J36" s="202"/>
      <c r="K36" s="202"/>
      <c r="L36" s="202"/>
      <c r="M36" s="202"/>
      <c r="N36" s="202"/>
      <c r="O36" s="202"/>
      <c r="P36" s="202"/>
      <c r="Q36" s="202"/>
      <c r="R36" s="202"/>
      <c r="S36" s="202"/>
      <c r="T36" s="202"/>
      <c r="U36" s="202"/>
      <c r="V36" s="202"/>
      <c r="W36" s="202"/>
      <c r="X36" s="202"/>
      <c r="Y36" s="202"/>
      <c r="Z36" s="202"/>
    </row>
    <row r="37" spans="1:27">
      <c r="A37" s="201"/>
      <c r="B37" s="201"/>
      <c r="C37" s="201"/>
      <c r="D37" s="201"/>
      <c r="E37" s="201"/>
      <c r="F37" s="202"/>
      <c r="G37" s="202"/>
      <c r="H37" s="202"/>
      <c r="I37" s="202"/>
      <c r="J37" s="202"/>
      <c r="K37" s="202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</row>
    <row r="38" spans="1:27" ht="21" customHeight="1">
      <c r="A38" s="198"/>
      <c r="B38" s="201"/>
      <c r="C38" s="201"/>
      <c r="D38" s="201"/>
      <c r="E38" s="201"/>
      <c r="F38" s="202"/>
      <c r="G38" s="202"/>
      <c r="H38" s="202"/>
      <c r="I38" s="202"/>
      <c r="J38" s="202"/>
      <c r="K38" s="202"/>
      <c r="L38" s="202"/>
      <c r="M38" s="202"/>
      <c r="N38" s="202"/>
      <c r="O38" s="202"/>
      <c r="P38" s="202"/>
      <c r="Q38" s="202"/>
      <c r="R38" s="202"/>
      <c r="S38" s="202"/>
      <c r="T38" s="202"/>
      <c r="U38" s="202"/>
      <c r="V38" s="202"/>
      <c r="W38" s="202"/>
      <c r="X38" s="202"/>
      <c r="Y38" s="202"/>
      <c r="Z38" s="202"/>
    </row>
    <row r="39" spans="1:27" s="98" customFormat="1" ht="18">
      <c r="A39" s="211" t="s">
        <v>30</v>
      </c>
      <c r="B39" s="203"/>
      <c r="C39" s="203"/>
      <c r="D39" s="203"/>
      <c r="E39" s="203"/>
      <c r="F39" s="204"/>
      <c r="G39" s="204"/>
      <c r="H39" s="204"/>
      <c r="I39" s="204"/>
      <c r="J39" s="204"/>
      <c r="K39" s="204"/>
      <c r="L39" s="204"/>
      <c r="M39" s="204"/>
      <c r="N39" s="204"/>
      <c r="O39" s="204"/>
      <c r="P39" s="204"/>
      <c r="Q39" s="204"/>
      <c r="R39" s="204"/>
      <c r="S39" s="204"/>
      <c r="T39" s="204"/>
      <c r="U39" s="204"/>
      <c r="V39" s="204"/>
      <c r="W39" s="204"/>
      <c r="X39" s="204"/>
      <c r="Y39" s="204"/>
      <c r="Z39" s="204"/>
    </row>
    <row r="40" spans="1:27" s="99" customFormat="1" ht="18">
      <c r="A40" s="212" t="s">
        <v>310</v>
      </c>
      <c r="B40" s="205"/>
      <c r="C40" s="205"/>
      <c r="D40" s="205"/>
      <c r="E40" s="205"/>
      <c r="F40" s="206"/>
      <c r="G40" s="205"/>
      <c r="H40" s="205"/>
      <c r="I40" s="205"/>
      <c r="J40" s="205"/>
      <c r="K40" s="206"/>
      <c r="L40" s="205"/>
      <c r="M40" s="205"/>
      <c r="N40" s="205"/>
      <c r="O40" s="205"/>
      <c r="P40" s="206"/>
      <c r="Q40" s="206"/>
      <c r="R40" s="206"/>
      <c r="S40" s="206"/>
      <c r="T40" s="206"/>
      <c r="U40" s="206"/>
      <c r="V40" s="206"/>
      <c r="W40" s="206"/>
      <c r="X40" s="206"/>
      <c r="Y40" s="206"/>
      <c r="Z40" s="206"/>
      <c r="AA40" s="100"/>
    </row>
    <row r="41" spans="1:27" s="98" customFormat="1" ht="18">
      <c r="A41" s="212" t="s">
        <v>311</v>
      </c>
      <c r="B41" s="203"/>
      <c r="C41" s="203"/>
      <c r="D41" s="203"/>
      <c r="E41" s="203"/>
      <c r="F41" s="204"/>
      <c r="G41" s="204"/>
      <c r="H41" s="204"/>
      <c r="I41" s="204"/>
      <c r="J41" s="204"/>
      <c r="K41" s="204"/>
      <c r="L41" s="204"/>
      <c r="M41" s="204"/>
      <c r="N41" s="204"/>
      <c r="O41" s="204"/>
      <c r="P41" s="204"/>
      <c r="Q41" s="204"/>
      <c r="R41" s="204"/>
      <c r="S41" s="204"/>
      <c r="T41" s="204"/>
      <c r="U41" s="204"/>
      <c r="V41" s="204"/>
      <c r="W41" s="204"/>
      <c r="X41" s="204"/>
      <c r="Y41" s="204"/>
      <c r="Z41" s="204"/>
    </row>
    <row r="42" spans="1:27" s="98" customFormat="1" ht="18">
      <c r="A42" s="212" t="s">
        <v>312</v>
      </c>
      <c r="B42" s="203"/>
      <c r="C42" s="203"/>
      <c r="D42" s="203"/>
      <c r="E42" s="203"/>
      <c r="F42" s="204"/>
      <c r="G42" s="204"/>
      <c r="H42" s="204"/>
      <c r="I42" s="204"/>
      <c r="J42" s="204"/>
      <c r="K42" s="204"/>
      <c r="L42" s="204"/>
      <c r="M42" s="204"/>
      <c r="N42" s="204"/>
      <c r="O42" s="204"/>
      <c r="P42" s="204"/>
      <c r="Q42" s="204"/>
      <c r="R42" s="204"/>
      <c r="S42" s="204"/>
      <c r="T42" s="204"/>
      <c r="U42" s="204"/>
      <c r="V42" s="204"/>
      <c r="W42" s="204"/>
      <c r="X42" s="204"/>
      <c r="Y42" s="204"/>
      <c r="Z42" s="204"/>
    </row>
    <row r="43" spans="1:27" s="98" customFormat="1" ht="18">
      <c r="A43" s="212" t="s">
        <v>313</v>
      </c>
      <c r="B43" s="203"/>
      <c r="C43" s="203"/>
      <c r="D43" s="203"/>
      <c r="E43" s="203"/>
      <c r="F43" s="204"/>
      <c r="G43" s="204"/>
      <c r="H43" s="204"/>
      <c r="I43" s="204"/>
      <c r="J43" s="204"/>
      <c r="K43" s="204"/>
      <c r="L43" s="204"/>
      <c r="M43" s="204"/>
      <c r="N43" s="204"/>
      <c r="O43" s="204"/>
      <c r="P43" s="204"/>
      <c r="Q43" s="204"/>
      <c r="R43" s="204"/>
      <c r="S43" s="204"/>
      <c r="T43" s="204"/>
      <c r="U43" s="204"/>
      <c r="V43" s="204"/>
      <c r="W43" s="204"/>
      <c r="X43" s="204"/>
      <c r="Y43" s="204"/>
      <c r="Z43" s="204"/>
    </row>
    <row r="44" spans="1:27" s="98" customFormat="1" ht="18">
      <c r="A44" s="212" t="s">
        <v>314</v>
      </c>
      <c r="B44" s="203"/>
      <c r="C44" s="203"/>
      <c r="D44" s="203"/>
      <c r="E44" s="203"/>
      <c r="F44" s="204"/>
      <c r="G44" s="204"/>
      <c r="H44" s="204"/>
      <c r="I44" s="204"/>
      <c r="J44" s="204"/>
      <c r="K44" s="204"/>
      <c r="L44" s="204"/>
      <c r="M44" s="204"/>
      <c r="N44" s="204"/>
      <c r="O44" s="204"/>
      <c r="P44" s="204"/>
      <c r="Q44" s="204"/>
      <c r="R44" s="204"/>
      <c r="S44" s="204"/>
      <c r="T44" s="204"/>
      <c r="U44" s="204"/>
      <c r="V44" s="204"/>
      <c r="W44" s="204"/>
      <c r="X44" s="204"/>
      <c r="Y44" s="204"/>
      <c r="Z44" s="204"/>
    </row>
    <row r="45" spans="1:27" s="98" customFormat="1" ht="18">
      <c r="A45" s="212" t="s">
        <v>315</v>
      </c>
      <c r="B45" s="203"/>
      <c r="C45" s="203"/>
      <c r="D45" s="203"/>
      <c r="E45" s="203"/>
      <c r="F45" s="204"/>
      <c r="G45" s="204"/>
      <c r="H45" s="204"/>
      <c r="I45" s="204"/>
      <c r="J45" s="204"/>
      <c r="K45" s="204"/>
      <c r="L45" s="204"/>
      <c r="M45" s="204"/>
      <c r="N45" s="204"/>
      <c r="O45" s="204"/>
      <c r="P45" s="204"/>
      <c r="Q45" s="204"/>
      <c r="R45" s="204"/>
      <c r="S45" s="204"/>
      <c r="T45" s="204"/>
      <c r="U45" s="204"/>
      <c r="V45" s="204"/>
      <c r="W45" s="204"/>
      <c r="X45" s="204"/>
      <c r="Y45" s="204"/>
      <c r="Z45" s="204"/>
    </row>
    <row r="46" spans="1:27" s="98" customFormat="1" ht="18">
      <c r="A46" s="527" t="s">
        <v>530</v>
      </c>
      <c r="B46" s="203"/>
      <c r="C46" s="203"/>
      <c r="D46" s="203"/>
      <c r="E46" s="203"/>
      <c r="F46" s="204"/>
      <c r="G46" s="204"/>
      <c r="H46" s="204"/>
      <c r="I46" s="204"/>
      <c r="J46" s="204"/>
      <c r="K46" s="204"/>
      <c r="L46" s="204"/>
      <c r="M46" s="204"/>
      <c r="N46" s="204"/>
      <c r="O46" s="204"/>
      <c r="P46" s="204"/>
      <c r="Q46" s="204"/>
      <c r="R46" s="204"/>
      <c r="S46" s="204"/>
      <c r="T46" s="204"/>
      <c r="U46" s="204"/>
      <c r="V46" s="204"/>
      <c r="W46" s="204"/>
      <c r="X46" s="204"/>
      <c r="Y46" s="204"/>
      <c r="Z46" s="204"/>
    </row>
    <row r="47" spans="1:27" s="98" customFormat="1" ht="18">
      <c r="A47" s="212" t="s">
        <v>531</v>
      </c>
      <c r="B47" s="203"/>
      <c r="C47" s="203"/>
      <c r="D47" s="203"/>
      <c r="E47" s="203"/>
      <c r="F47" s="204"/>
      <c r="G47" s="204"/>
      <c r="H47" s="204"/>
      <c r="I47" s="204"/>
      <c r="J47" s="204"/>
      <c r="K47" s="204"/>
      <c r="L47" s="204"/>
      <c r="M47" s="204"/>
      <c r="N47" s="204"/>
      <c r="O47" s="204"/>
      <c r="P47" s="204"/>
      <c r="Q47" s="204"/>
      <c r="R47" s="204"/>
      <c r="S47" s="204"/>
      <c r="T47" s="204"/>
      <c r="U47" s="204"/>
      <c r="V47" s="204"/>
      <c r="W47" s="204"/>
      <c r="X47" s="204"/>
      <c r="Y47" s="204"/>
      <c r="Z47" s="207"/>
    </row>
    <row r="48" spans="1:27" ht="19.5" customHeight="1">
      <c r="A48" s="212"/>
      <c r="B48" s="201"/>
      <c r="C48" s="201"/>
      <c r="D48" s="201"/>
      <c r="E48" s="201"/>
      <c r="F48" s="202"/>
      <c r="G48" s="202"/>
      <c r="H48" s="202"/>
      <c r="I48" s="202"/>
      <c r="J48" s="202"/>
      <c r="K48" s="202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310"/>
    </row>
    <row r="49" spans="1:31" ht="101.25" customHeight="1">
      <c r="A49" s="193"/>
      <c r="B49" s="193"/>
      <c r="C49" s="193"/>
      <c r="D49" s="193"/>
      <c r="E49" s="193"/>
      <c r="F49" s="194"/>
      <c r="G49" s="194"/>
      <c r="H49" s="194"/>
      <c r="I49" s="194"/>
      <c r="J49" s="194"/>
      <c r="K49" s="194"/>
      <c r="L49" s="194"/>
      <c r="M49" s="194"/>
      <c r="N49" s="194"/>
      <c r="O49" s="194"/>
      <c r="P49" s="194"/>
      <c r="Q49" s="194"/>
      <c r="R49" s="194"/>
      <c r="S49" s="194"/>
      <c r="T49" s="194"/>
      <c r="U49" s="194"/>
      <c r="V49" s="194"/>
      <c r="W49" s="194"/>
      <c r="X49" s="194"/>
      <c r="Y49" s="194"/>
      <c r="Z49" s="195"/>
    </row>
    <row r="50" spans="1:31" ht="23.25" customHeight="1">
      <c r="A50" s="327" t="str">
        <f>'Groupกลุ่ม 5 (3แผ่น)'!$A$4</f>
        <v>A1-2017 : 1.03.2017</v>
      </c>
      <c r="B50" s="193"/>
      <c r="C50" s="193"/>
      <c r="D50" s="193"/>
      <c r="E50" s="193"/>
      <c r="F50" s="194"/>
      <c r="G50" s="194"/>
      <c r="H50" s="194"/>
      <c r="I50" s="194"/>
      <c r="J50" s="194"/>
      <c r="K50" s="194"/>
      <c r="L50" s="194"/>
      <c r="M50" s="194"/>
      <c r="N50" s="194"/>
      <c r="O50" s="194"/>
      <c r="P50" s="194"/>
      <c r="Q50" s="194"/>
      <c r="R50" s="194"/>
      <c r="S50" s="194"/>
      <c r="T50" s="194"/>
      <c r="U50" s="194"/>
      <c r="V50" s="194"/>
      <c r="W50" s="194"/>
      <c r="X50" s="194"/>
      <c r="Y50" s="194"/>
      <c r="Z50" s="194"/>
    </row>
    <row r="51" spans="1:31" s="75" customFormat="1" ht="18" customHeight="1" thickBot="1">
      <c r="A51" s="978"/>
      <c r="B51" s="978"/>
      <c r="C51" s="978"/>
      <c r="D51" s="978"/>
      <c r="E51" s="978"/>
      <c r="F51" s="978"/>
      <c r="G51" s="978"/>
      <c r="H51" s="978"/>
      <c r="I51" s="978"/>
      <c r="J51" s="978"/>
      <c r="K51" s="978"/>
      <c r="L51" s="978"/>
      <c r="M51" s="978"/>
      <c r="N51" s="978"/>
      <c r="O51" s="978"/>
      <c r="P51" s="978"/>
      <c r="Q51" s="978"/>
      <c r="R51" s="978"/>
      <c r="S51" s="978"/>
      <c r="T51" s="978"/>
      <c r="U51" s="978"/>
      <c r="V51" s="978"/>
      <c r="W51" s="978"/>
      <c r="X51" s="978"/>
      <c r="Y51" s="978"/>
      <c r="Z51" s="978"/>
    </row>
    <row r="52" spans="1:31" s="75" customFormat="1" ht="27.75" customHeight="1" thickBot="1">
      <c r="A52" s="970" t="s">
        <v>423</v>
      </c>
      <c r="B52" s="971" t="s">
        <v>259</v>
      </c>
      <c r="C52" s="971"/>
      <c r="D52" s="971"/>
      <c r="E52" s="971"/>
      <c r="F52" s="971"/>
      <c r="G52" s="972" t="s">
        <v>3</v>
      </c>
      <c r="H52" s="973"/>
      <c r="I52" s="973"/>
      <c r="J52" s="973"/>
      <c r="K52" s="973"/>
      <c r="L52" s="973"/>
      <c r="M52" s="973"/>
      <c r="N52" s="973"/>
      <c r="O52" s="973"/>
      <c r="P52" s="973"/>
      <c r="Q52" s="973"/>
      <c r="R52" s="973"/>
      <c r="S52" s="973"/>
      <c r="T52" s="973"/>
      <c r="U52" s="973"/>
      <c r="V52" s="973"/>
      <c r="W52" s="973"/>
      <c r="X52" s="973"/>
      <c r="Y52" s="973"/>
      <c r="Z52" s="974"/>
    </row>
    <row r="53" spans="1:31" s="75" customFormat="1" ht="27.75" customHeight="1" thickBot="1">
      <c r="A53" s="970"/>
      <c r="B53" s="971" t="s">
        <v>289</v>
      </c>
      <c r="C53" s="971"/>
      <c r="D53" s="971"/>
      <c r="E53" s="971"/>
      <c r="F53" s="971"/>
      <c r="G53" s="975" t="s">
        <v>289</v>
      </c>
      <c r="H53" s="976"/>
      <c r="I53" s="976"/>
      <c r="J53" s="976"/>
      <c r="K53" s="977"/>
      <c r="L53" s="975" t="s">
        <v>290</v>
      </c>
      <c r="M53" s="976"/>
      <c r="N53" s="976"/>
      <c r="O53" s="976"/>
      <c r="P53" s="977"/>
      <c r="Q53" s="975" t="s">
        <v>291</v>
      </c>
      <c r="R53" s="976"/>
      <c r="S53" s="976"/>
      <c r="T53" s="976"/>
      <c r="U53" s="977"/>
      <c r="V53" s="979"/>
      <c r="W53" s="980"/>
      <c r="X53" s="980"/>
      <c r="Y53" s="980"/>
      <c r="Z53" s="981"/>
    </row>
    <row r="54" spans="1:31" s="75" customFormat="1" ht="27.75" customHeight="1" thickBot="1">
      <c r="A54" s="970"/>
      <c r="B54" s="488" t="s">
        <v>0</v>
      </c>
      <c r="C54" s="488" t="s">
        <v>34</v>
      </c>
      <c r="D54" s="488" t="s">
        <v>35</v>
      </c>
      <c r="E54" s="488" t="s">
        <v>28</v>
      </c>
      <c r="F54" s="488" t="s">
        <v>29</v>
      </c>
      <c r="G54" s="316" t="s">
        <v>0</v>
      </c>
      <c r="H54" s="317" t="s">
        <v>34</v>
      </c>
      <c r="I54" s="316" t="s">
        <v>35</v>
      </c>
      <c r="J54" s="316" t="s">
        <v>28</v>
      </c>
      <c r="K54" s="316" t="s">
        <v>29</v>
      </c>
      <c r="L54" s="316" t="s">
        <v>0</v>
      </c>
      <c r="M54" s="317" t="s">
        <v>34</v>
      </c>
      <c r="N54" s="316" t="s">
        <v>35</v>
      </c>
      <c r="O54" s="316" t="s">
        <v>28</v>
      </c>
      <c r="P54" s="316" t="s">
        <v>29</v>
      </c>
      <c r="Q54" s="316" t="s">
        <v>0</v>
      </c>
      <c r="R54" s="317" t="s">
        <v>34</v>
      </c>
      <c r="S54" s="316" t="s">
        <v>35</v>
      </c>
      <c r="T54" s="316" t="s">
        <v>28</v>
      </c>
      <c r="U54" s="316" t="s">
        <v>29</v>
      </c>
      <c r="V54" s="320" t="s">
        <v>0</v>
      </c>
      <c r="W54" s="321" t="s">
        <v>34</v>
      </c>
      <c r="X54" s="320" t="s">
        <v>35</v>
      </c>
      <c r="Y54" s="320" t="s">
        <v>28</v>
      </c>
      <c r="Z54" s="320" t="s">
        <v>29</v>
      </c>
      <c r="AB54"/>
      <c r="AC54"/>
      <c r="AD54"/>
      <c r="AE54"/>
    </row>
    <row r="55" spans="1:31" s="75" customFormat="1" ht="21" hidden="1" customHeight="1">
      <c r="A55" s="76">
        <v>8500000</v>
      </c>
      <c r="B55" s="77">
        <v>146609</v>
      </c>
      <c r="C55" s="78">
        <f>ROUNDUP((B55*0.4%)+0,0)</f>
        <v>587</v>
      </c>
      <c r="D55" s="79">
        <f>(B55+C55)*7%</f>
        <v>10303.720000000001</v>
      </c>
      <c r="E55" s="80">
        <f>SUM(B55:D55)</f>
        <v>157499.72</v>
      </c>
      <c r="F55" s="71">
        <v>157500</v>
      </c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2"/>
      <c r="R55" s="81"/>
      <c r="S55" s="81"/>
      <c r="T55" s="81"/>
      <c r="U55" s="81"/>
      <c r="V55" s="82"/>
      <c r="W55" s="81"/>
      <c r="X55" s="81"/>
      <c r="Y55" s="81"/>
      <c r="Z55" s="81"/>
      <c r="AB55"/>
      <c r="AC55"/>
      <c r="AD55"/>
      <c r="AE55"/>
    </row>
    <row r="56" spans="1:31" s="75" customFormat="1" ht="21" hidden="1" customHeight="1">
      <c r="A56" s="76">
        <v>8000000</v>
      </c>
      <c r="B56" s="77">
        <v>138232</v>
      </c>
      <c r="C56" s="78">
        <f t="shared" ref="C56:C62" si="15">ROUNDUP((B56*0.4%)+0,0)</f>
        <v>553</v>
      </c>
      <c r="D56" s="79">
        <f t="shared" ref="D56:D62" si="16">(B56+C56)*7%</f>
        <v>9714.9500000000007</v>
      </c>
      <c r="E56" s="80">
        <f t="shared" ref="E56:E62" si="17">SUM(B56:D56)</f>
        <v>148499.95000000001</v>
      </c>
      <c r="F56" s="71">
        <v>148500</v>
      </c>
      <c r="G56" s="83"/>
      <c r="H56" s="84"/>
      <c r="I56" s="85"/>
      <c r="J56" s="86"/>
      <c r="K56" s="87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B56"/>
      <c r="AC56"/>
      <c r="AD56"/>
      <c r="AE56"/>
    </row>
    <row r="57" spans="1:31" s="75" customFormat="1" ht="21" hidden="1" customHeight="1">
      <c r="A57" s="76">
        <v>7500000</v>
      </c>
      <c r="B57" s="77">
        <v>129853</v>
      </c>
      <c r="C57" s="78">
        <f t="shared" si="15"/>
        <v>520</v>
      </c>
      <c r="D57" s="79">
        <f t="shared" si="16"/>
        <v>9126.11</v>
      </c>
      <c r="E57" s="80">
        <f t="shared" si="17"/>
        <v>139499.10999999999</v>
      </c>
      <c r="F57" s="71">
        <v>139500</v>
      </c>
      <c r="G57" s="83"/>
      <c r="H57" s="84"/>
      <c r="I57" s="85"/>
      <c r="J57" s="86"/>
      <c r="K57" s="87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B57"/>
      <c r="AC57"/>
      <c r="AD57"/>
      <c r="AE57"/>
    </row>
    <row r="58" spans="1:31" s="75" customFormat="1" ht="21" hidden="1" customHeight="1">
      <c r="A58" s="76">
        <v>7000000</v>
      </c>
      <c r="B58" s="77">
        <v>122407</v>
      </c>
      <c r="C58" s="78">
        <f t="shared" si="15"/>
        <v>490</v>
      </c>
      <c r="D58" s="79">
        <f t="shared" si="16"/>
        <v>8602.7900000000009</v>
      </c>
      <c r="E58" s="80">
        <f t="shared" si="17"/>
        <v>131499.79</v>
      </c>
      <c r="F58" s="71">
        <v>131500</v>
      </c>
      <c r="G58" s="83"/>
      <c r="H58" s="84"/>
      <c r="I58" s="85"/>
      <c r="J58" s="86"/>
      <c r="K58" s="87"/>
      <c r="L58" s="81"/>
      <c r="M58" s="81"/>
      <c r="N58" s="81"/>
      <c r="O58" s="81"/>
      <c r="P58" s="81"/>
      <c r="Q58" s="82"/>
      <c r="R58" s="81"/>
      <c r="S58" s="81"/>
      <c r="T58" s="81"/>
      <c r="U58" s="81"/>
      <c r="V58" s="82"/>
      <c r="W58" s="81"/>
      <c r="X58" s="81"/>
      <c r="Y58" s="81"/>
      <c r="Z58" s="81"/>
      <c r="AB58"/>
      <c r="AC58"/>
      <c r="AD58"/>
      <c r="AE58"/>
    </row>
    <row r="59" spans="1:31" s="75" customFormat="1" ht="21" hidden="1" customHeight="1">
      <c r="A59" s="76">
        <v>6500000</v>
      </c>
      <c r="B59" s="77">
        <v>116821</v>
      </c>
      <c r="C59" s="78">
        <f t="shared" si="15"/>
        <v>468</v>
      </c>
      <c r="D59" s="79">
        <f t="shared" si="16"/>
        <v>8210.2300000000014</v>
      </c>
      <c r="E59" s="80">
        <f t="shared" si="17"/>
        <v>125499.23</v>
      </c>
      <c r="F59" s="71">
        <v>125500</v>
      </c>
      <c r="G59" s="83"/>
      <c r="H59" s="84"/>
      <c r="I59" s="85"/>
      <c r="J59" s="86"/>
      <c r="K59" s="88"/>
      <c r="L59" s="83"/>
      <c r="M59" s="84"/>
      <c r="N59" s="85"/>
      <c r="O59" s="86"/>
      <c r="P59" s="87"/>
      <c r="Q59" s="89"/>
      <c r="R59" s="81"/>
      <c r="S59" s="81"/>
      <c r="T59" s="81"/>
      <c r="U59" s="81"/>
      <c r="V59" s="89"/>
      <c r="W59" s="81"/>
      <c r="X59" s="81"/>
      <c r="Y59" s="81"/>
      <c r="Z59" s="81"/>
      <c r="AB59"/>
      <c r="AC59"/>
      <c r="AD59"/>
      <c r="AE59"/>
    </row>
    <row r="60" spans="1:31" s="75" customFormat="1" ht="21" hidden="1" customHeight="1">
      <c r="A60" s="76">
        <v>6000000</v>
      </c>
      <c r="B60" s="77">
        <v>109375</v>
      </c>
      <c r="C60" s="78">
        <f t="shared" si="15"/>
        <v>438</v>
      </c>
      <c r="D60" s="79">
        <f t="shared" si="16"/>
        <v>7686.9100000000008</v>
      </c>
      <c r="E60" s="80">
        <f t="shared" si="17"/>
        <v>117499.91</v>
      </c>
      <c r="F60" s="71">
        <v>117500</v>
      </c>
      <c r="G60" s="83"/>
      <c r="H60" s="84"/>
      <c r="I60" s="85"/>
      <c r="J60" s="86"/>
      <c r="K60" s="88"/>
      <c r="L60" s="83"/>
      <c r="M60" s="84"/>
      <c r="N60" s="85"/>
      <c r="O60" s="86"/>
      <c r="P60" s="87"/>
      <c r="Q60" s="89"/>
      <c r="R60" s="81"/>
      <c r="S60" s="81"/>
      <c r="T60" s="81"/>
      <c r="U60" s="81"/>
      <c r="V60" s="89"/>
      <c r="W60" s="81"/>
      <c r="X60" s="81"/>
      <c r="Y60" s="81"/>
      <c r="Z60" s="81"/>
      <c r="AB60"/>
      <c r="AC60"/>
      <c r="AD60"/>
      <c r="AE60"/>
    </row>
    <row r="61" spans="1:31" s="75" customFormat="1" ht="21" hidden="1" customHeight="1">
      <c r="A61" s="76" t="s">
        <v>316</v>
      </c>
      <c r="B61" s="77">
        <v>105558</v>
      </c>
      <c r="C61" s="78">
        <f t="shared" si="15"/>
        <v>423</v>
      </c>
      <c r="D61" s="79">
        <f t="shared" si="16"/>
        <v>7418.670000000001</v>
      </c>
      <c r="E61" s="80">
        <f t="shared" si="17"/>
        <v>113399.67</v>
      </c>
      <c r="F61" s="71">
        <v>113400</v>
      </c>
      <c r="G61" s="83"/>
      <c r="H61" s="84"/>
      <c r="I61" s="85"/>
      <c r="J61" s="86"/>
      <c r="K61" s="88"/>
      <c r="L61" s="83"/>
      <c r="M61" s="84"/>
      <c r="N61" s="85"/>
      <c r="O61" s="86"/>
      <c r="P61" s="87"/>
      <c r="Q61" s="89"/>
      <c r="R61" s="81"/>
      <c r="S61" s="81"/>
      <c r="T61" s="81"/>
      <c r="U61" s="81"/>
      <c r="V61" s="89"/>
      <c r="W61" s="81"/>
      <c r="X61" s="81"/>
      <c r="Y61" s="81"/>
      <c r="Z61" s="81"/>
      <c r="AB61"/>
      <c r="AC61"/>
      <c r="AD61"/>
      <c r="AE61"/>
    </row>
    <row r="62" spans="1:31" s="75" customFormat="1" ht="21" hidden="1" customHeight="1">
      <c r="A62" s="76" t="s">
        <v>317</v>
      </c>
      <c r="B62" s="77">
        <v>99135</v>
      </c>
      <c r="C62" s="78">
        <f t="shared" si="15"/>
        <v>397</v>
      </c>
      <c r="D62" s="79">
        <f t="shared" si="16"/>
        <v>6967.2400000000007</v>
      </c>
      <c r="E62" s="80">
        <f t="shared" si="17"/>
        <v>106499.24</v>
      </c>
      <c r="F62" s="71">
        <v>106500</v>
      </c>
      <c r="G62" s="83"/>
      <c r="H62" s="84"/>
      <c r="I62" s="85"/>
      <c r="J62" s="86"/>
      <c r="K62" s="88"/>
      <c r="L62" s="83"/>
      <c r="M62" s="84"/>
      <c r="N62" s="85"/>
      <c r="O62" s="86"/>
      <c r="P62" s="87"/>
      <c r="Q62" s="89"/>
      <c r="R62" s="81"/>
      <c r="S62" s="81"/>
      <c r="T62" s="81"/>
      <c r="U62" s="81"/>
      <c r="V62" s="89"/>
      <c r="W62" s="81"/>
      <c r="X62" s="81"/>
      <c r="Y62" s="81"/>
      <c r="Z62" s="81"/>
      <c r="AB62"/>
      <c r="AC62"/>
      <c r="AD62"/>
      <c r="AE62"/>
    </row>
    <row r="63" spans="1:31" s="75" customFormat="1" ht="21" hidden="1" customHeight="1">
      <c r="A63" s="76" t="s">
        <v>292</v>
      </c>
      <c r="B63" s="77">
        <v>74933</v>
      </c>
      <c r="C63" s="78">
        <f>ROUNDUP((B63*0.4%)+0,0)</f>
        <v>300</v>
      </c>
      <c r="D63" s="79">
        <f>(B63+C63)*7%</f>
        <v>5266.31</v>
      </c>
      <c r="E63" s="80">
        <f>SUM(B63:D63)</f>
        <v>80499.31</v>
      </c>
      <c r="F63" s="71">
        <v>80500</v>
      </c>
      <c r="G63" s="83"/>
      <c r="H63" s="84"/>
      <c r="I63" s="85"/>
      <c r="J63" s="86"/>
      <c r="K63" s="87"/>
      <c r="L63" s="83"/>
      <c r="M63" s="84"/>
      <c r="N63" s="85"/>
      <c r="O63" s="86"/>
      <c r="P63" s="87"/>
      <c r="Q63" s="83"/>
      <c r="R63" s="84"/>
      <c r="S63" s="85"/>
      <c r="T63" s="86"/>
      <c r="U63" s="87"/>
      <c r="V63" s="83"/>
      <c r="W63" s="84"/>
      <c r="X63" s="85"/>
      <c r="Y63" s="86"/>
      <c r="Z63" s="87"/>
      <c r="AB63"/>
      <c r="AC63"/>
      <c r="AD63"/>
      <c r="AE63"/>
    </row>
    <row r="64" spans="1:31" s="75" customFormat="1" ht="21" hidden="1" customHeight="1">
      <c r="A64" s="76" t="s">
        <v>293</v>
      </c>
      <c r="B64" s="77">
        <v>70278</v>
      </c>
      <c r="C64" s="78">
        <f t="shared" ref="C64:C67" si="18">ROUNDUP((B64*0.4%)+0,0)</f>
        <v>282</v>
      </c>
      <c r="D64" s="79">
        <f t="shared" ref="D64:D67" si="19">(B64+C64)*7%</f>
        <v>4939.2000000000007</v>
      </c>
      <c r="E64" s="80">
        <f t="shared" ref="E64:E67" si="20">SUM(B64:D64)</f>
        <v>75499.199999999997</v>
      </c>
      <c r="F64" s="71">
        <v>75500</v>
      </c>
      <c r="G64" s="83"/>
      <c r="H64" s="84"/>
      <c r="I64" s="85"/>
      <c r="J64" s="86"/>
      <c r="K64" s="87"/>
      <c r="L64" s="83"/>
      <c r="M64" s="84"/>
      <c r="N64" s="85"/>
      <c r="O64" s="86"/>
      <c r="P64" s="87"/>
      <c r="Q64" s="83"/>
      <c r="R64" s="84"/>
      <c r="S64" s="85"/>
      <c r="T64" s="86"/>
      <c r="U64" s="87"/>
      <c r="V64" s="83"/>
      <c r="W64" s="84"/>
      <c r="X64" s="85"/>
      <c r="Y64" s="86"/>
      <c r="Z64" s="87"/>
      <c r="AB64"/>
      <c r="AC64"/>
      <c r="AD64"/>
      <c r="AE64"/>
    </row>
    <row r="65" spans="1:31" s="75" customFormat="1" ht="21" hidden="1" customHeight="1">
      <c r="A65" s="76" t="s">
        <v>294</v>
      </c>
      <c r="B65" s="77">
        <v>65624</v>
      </c>
      <c r="C65" s="78">
        <f t="shared" si="18"/>
        <v>263</v>
      </c>
      <c r="D65" s="79">
        <f t="shared" si="19"/>
        <v>4612.09</v>
      </c>
      <c r="E65" s="80">
        <f t="shared" si="20"/>
        <v>70499.09</v>
      </c>
      <c r="F65" s="71">
        <v>70500</v>
      </c>
      <c r="G65" s="83"/>
      <c r="H65" s="84"/>
      <c r="I65" s="85"/>
      <c r="J65" s="86"/>
      <c r="K65" s="87"/>
      <c r="L65" s="83"/>
      <c r="M65" s="84"/>
      <c r="N65" s="85"/>
      <c r="O65" s="86"/>
      <c r="P65" s="87"/>
      <c r="Q65" s="83"/>
      <c r="R65" s="84"/>
      <c r="S65" s="85"/>
      <c r="T65" s="86"/>
      <c r="U65" s="87"/>
      <c r="V65" s="83"/>
      <c r="W65" s="84"/>
      <c r="X65" s="85"/>
      <c r="Y65" s="86"/>
      <c r="Z65" s="87"/>
      <c r="AB65"/>
      <c r="AC65"/>
      <c r="AD65"/>
      <c r="AE65"/>
    </row>
    <row r="66" spans="1:31" s="75" customFormat="1" ht="21" hidden="1" customHeight="1">
      <c r="A66" s="76" t="s">
        <v>295</v>
      </c>
      <c r="B66" s="77">
        <v>61901</v>
      </c>
      <c r="C66" s="78">
        <f t="shared" si="18"/>
        <v>248</v>
      </c>
      <c r="D66" s="79">
        <f t="shared" si="19"/>
        <v>4350.43</v>
      </c>
      <c r="E66" s="80">
        <f t="shared" si="20"/>
        <v>66499.429999999993</v>
      </c>
      <c r="F66" s="71">
        <v>66500</v>
      </c>
      <c r="G66" s="83"/>
      <c r="H66" s="84"/>
      <c r="I66" s="85"/>
      <c r="J66" s="86"/>
      <c r="K66" s="87"/>
      <c r="L66" s="83"/>
      <c r="M66" s="84"/>
      <c r="N66" s="85"/>
      <c r="O66" s="86"/>
      <c r="P66" s="87"/>
      <c r="Q66" s="83"/>
      <c r="R66" s="84"/>
      <c r="S66" s="85"/>
      <c r="T66" s="86"/>
      <c r="U66" s="87"/>
      <c r="V66" s="83"/>
      <c r="W66" s="84"/>
      <c r="X66" s="85"/>
      <c r="Y66" s="86"/>
      <c r="Z66" s="87"/>
      <c r="AB66"/>
      <c r="AC66"/>
      <c r="AD66"/>
      <c r="AE66"/>
    </row>
    <row r="67" spans="1:31" s="75" customFormat="1" ht="30.75" customHeight="1" thickBot="1">
      <c r="A67" s="309" t="s">
        <v>296</v>
      </c>
      <c r="B67" s="489">
        <v>60971</v>
      </c>
      <c r="C67" s="490">
        <f t="shared" si="18"/>
        <v>244</v>
      </c>
      <c r="D67" s="491">
        <f t="shared" si="19"/>
        <v>4285.05</v>
      </c>
      <c r="E67" s="492">
        <f t="shared" si="20"/>
        <v>65500.05</v>
      </c>
      <c r="F67" s="494">
        <v>65500</v>
      </c>
      <c r="G67" s="103">
        <v>47938</v>
      </c>
      <c r="H67" s="104">
        <f t="shared" ref="H67" si="21">ROUNDUP((G67*0.4%)+0,0)</f>
        <v>192</v>
      </c>
      <c r="I67" s="105">
        <f t="shared" ref="I67" si="22">(G67+H67)*7%</f>
        <v>3369.1000000000004</v>
      </c>
      <c r="J67" s="313">
        <f t="shared" ref="J67" si="23">SUM(G67:I67)</f>
        <v>51499.1</v>
      </c>
      <c r="K67" s="106">
        <v>51500</v>
      </c>
      <c r="L67" s="103">
        <v>41422</v>
      </c>
      <c r="M67" s="104">
        <f t="shared" ref="M67" si="24">ROUNDUP((L67*0.4%)+0,0)</f>
        <v>166</v>
      </c>
      <c r="N67" s="105">
        <f t="shared" ref="N67" si="25">(L67+M67)*7%</f>
        <v>2911.1600000000003</v>
      </c>
      <c r="O67" s="313">
        <f t="shared" ref="O67" si="26">SUM(L67:N67)</f>
        <v>44499.16</v>
      </c>
      <c r="P67" s="106">
        <v>44500</v>
      </c>
      <c r="Q67" s="103">
        <v>45146</v>
      </c>
      <c r="R67" s="104">
        <f t="shared" ref="R67" si="27">ROUNDUP((Q67*0.4%)+0,0)</f>
        <v>181</v>
      </c>
      <c r="S67" s="105">
        <f t="shared" ref="S67" si="28">(Q67+R67)*7%</f>
        <v>3172.8900000000003</v>
      </c>
      <c r="T67" s="313">
        <f t="shared" ref="T67" si="29">SUM(Q67:S67)</f>
        <v>48499.89</v>
      </c>
      <c r="U67" s="106">
        <v>48500</v>
      </c>
      <c r="V67" s="111"/>
      <c r="W67" s="111">
        <f t="shared" ref="W67:W75" si="30">ROUNDUP((V67*0.4%)+0,0)</f>
        <v>0</v>
      </c>
      <c r="X67" s="111">
        <f t="shared" ref="X67:X75" si="31">(V67+W67)*7%</f>
        <v>0</v>
      </c>
      <c r="Y67" s="319">
        <f t="shared" ref="Y67:Y75" si="32">SUM(V67:X67)</f>
        <v>0</v>
      </c>
      <c r="Z67" s="111"/>
      <c r="AB67"/>
      <c r="AC67"/>
      <c r="AD67"/>
      <c r="AE67"/>
    </row>
    <row r="68" spans="1:31" s="75" customFormat="1" ht="30.75" customHeight="1" thickBot="1">
      <c r="A68" s="309" t="s">
        <v>297</v>
      </c>
      <c r="B68" s="305">
        <v>56781</v>
      </c>
      <c r="C68" s="306">
        <f>ROUNDUP((B68*0.4%)+0,0)</f>
        <v>228</v>
      </c>
      <c r="D68" s="307">
        <f>(B68+C68)*7%</f>
        <v>3990.6300000000006</v>
      </c>
      <c r="E68" s="308">
        <f>SUM(B68:D68)</f>
        <v>60999.63</v>
      </c>
      <c r="F68" s="318">
        <v>61000</v>
      </c>
      <c r="G68" s="107">
        <v>43750</v>
      </c>
      <c r="H68" s="108">
        <f>ROUNDUP((G68*0.4%)+0,0)</f>
        <v>175</v>
      </c>
      <c r="I68" s="109">
        <f>(G68+H68)*7%</f>
        <v>3074.7500000000005</v>
      </c>
      <c r="J68" s="314">
        <f>SUM(G68:I68)</f>
        <v>46999.75</v>
      </c>
      <c r="K68" s="110">
        <v>47000</v>
      </c>
      <c r="L68" s="107">
        <v>37234</v>
      </c>
      <c r="M68" s="108">
        <f>ROUNDUP((L68*0.4%)+0,0)</f>
        <v>149</v>
      </c>
      <c r="N68" s="109">
        <f>(L68+M68)*7%</f>
        <v>2616.8100000000004</v>
      </c>
      <c r="O68" s="314">
        <f>SUM(L68:N68)</f>
        <v>39999.81</v>
      </c>
      <c r="P68" s="110">
        <v>40000</v>
      </c>
      <c r="Q68" s="107">
        <v>40492</v>
      </c>
      <c r="R68" s="108">
        <f>ROUNDUP((Q68*0.4%)+0,0)</f>
        <v>162</v>
      </c>
      <c r="S68" s="109">
        <f>(Q68+R68)*7%</f>
        <v>2845.78</v>
      </c>
      <c r="T68" s="314">
        <f>SUM(Q68:S68)</f>
        <v>43499.78</v>
      </c>
      <c r="U68" s="110">
        <v>43500</v>
      </c>
      <c r="V68" s="111"/>
      <c r="W68" s="111">
        <f>ROUNDUP((V68*0.4%)+0,0)</f>
        <v>0</v>
      </c>
      <c r="X68" s="111">
        <f>(V68+W68)*7%</f>
        <v>0</v>
      </c>
      <c r="Y68" s="319">
        <f>SUM(V68:X68)</f>
        <v>0</v>
      </c>
      <c r="Z68" s="111"/>
      <c r="AB68"/>
      <c r="AC68"/>
      <c r="AD68"/>
      <c r="AE68"/>
    </row>
    <row r="69" spans="1:31" s="75" customFormat="1" ht="30.75" customHeight="1" thickBot="1">
      <c r="A69" s="309" t="s">
        <v>298</v>
      </c>
      <c r="B69" s="489">
        <v>52127</v>
      </c>
      <c r="C69" s="490">
        <f t="shared" ref="C69:C72" si="33">ROUNDUP((B69*0.4%)+0,0)</f>
        <v>209</v>
      </c>
      <c r="D69" s="491">
        <f t="shared" ref="D69:D72" si="34">(B69+C69)*7%</f>
        <v>3663.5200000000004</v>
      </c>
      <c r="E69" s="492">
        <f t="shared" ref="E69:E72" si="35">SUM(B69:D69)</f>
        <v>55999.520000000004</v>
      </c>
      <c r="F69" s="494">
        <v>56000</v>
      </c>
      <c r="G69" s="103">
        <v>38164</v>
      </c>
      <c r="H69" s="104">
        <f t="shared" ref="H69:H72" si="36">ROUNDUP((G69*0.4%)+0,0)</f>
        <v>153</v>
      </c>
      <c r="I69" s="105">
        <f t="shared" ref="I69:I72" si="37">(G69+H69)*7%</f>
        <v>2682.19</v>
      </c>
      <c r="J69" s="313">
        <f t="shared" ref="J69:J72" si="38">SUM(G69:I69)</f>
        <v>40999.19</v>
      </c>
      <c r="K69" s="106">
        <v>41000</v>
      </c>
      <c r="L69" s="103">
        <v>32579</v>
      </c>
      <c r="M69" s="104">
        <f t="shared" ref="M69:M70" si="39">ROUNDUP((L69*0.4%)+0,0)</f>
        <v>131</v>
      </c>
      <c r="N69" s="105">
        <f t="shared" ref="N69:N70" si="40">(L69+M69)*7%</f>
        <v>2289.7000000000003</v>
      </c>
      <c r="O69" s="313">
        <f t="shared" ref="O69:O70" si="41">SUM(L69:N69)</f>
        <v>34999.699999999997</v>
      </c>
      <c r="P69" s="106">
        <v>35000</v>
      </c>
      <c r="Q69" s="103">
        <v>36302</v>
      </c>
      <c r="R69" s="104">
        <f t="shared" ref="R69:R75" si="42">ROUNDUP((Q69*0.4%)+0,0)</f>
        <v>146</v>
      </c>
      <c r="S69" s="105">
        <f t="shared" ref="S69:S75" si="43">(Q69+R69)*7%</f>
        <v>2551.36</v>
      </c>
      <c r="T69" s="313">
        <f t="shared" ref="T69:T75" si="44">SUM(Q69:S69)</f>
        <v>38999.360000000001</v>
      </c>
      <c r="U69" s="106">
        <v>39000</v>
      </c>
      <c r="V69" s="111"/>
      <c r="W69" s="111">
        <f t="shared" si="30"/>
        <v>0</v>
      </c>
      <c r="X69" s="111">
        <f t="shared" si="31"/>
        <v>0</v>
      </c>
      <c r="Y69" s="319">
        <f t="shared" si="32"/>
        <v>0</v>
      </c>
      <c r="Z69" s="111"/>
      <c r="AB69"/>
      <c r="AC69"/>
      <c r="AD69"/>
      <c r="AE69"/>
    </row>
    <row r="70" spans="1:31" s="75" customFormat="1" ht="30.75" customHeight="1" thickBot="1">
      <c r="A70" s="309" t="s">
        <v>299</v>
      </c>
      <c r="B70" s="305">
        <v>47473</v>
      </c>
      <c r="C70" s="306">
        <f t="shared" si="33"/>
        <v>190</v>
      </c>
      <c r="D70" s="307">
        <f t="shared" si="34"/>
        <v>3336.4100000000003</v>
      </c>
      <c r="E70" s="308">
        <f t="shared" si="35"/>
        <v>50999.41</v>
      </c>
      <c r="F70" s="318">
        <v>51000</v>
      </c>
      <c r="G70" s="107">
        <v>31648</v>
      </c>
      <c r="H70" s="108">
        <f t="shared" si="36"/>
        <v>127</v>
      </c>
      <c r="I70" s="109">
        <f t="shared" si="37"/>
        <v>2224.25</v>
      </c>
      <c r="J70" s="314">
        <f t="shared" si="38"/>
        <v>33999.25</v>
      </c>
      <c r="K70" s="110">
        <v>34000</v>
      </c>
      <c r="L70" s="107">
        <v>27925</v>
      </c>
      <c r="M70" s="108">
        <f t="shared" si="39"/>
        <v>112</v>
      </c>
      <c r="N70" s="109">
        <f t="shared" si="40"/>
        <v>1962.5900000000001</v>
      </c>
      <c r="O70" s="314">
        <f t="shared" si="41"/>
        <v>29999.59</v>
      </c>
      <c r="P70" s="110">
        <v>30000</v>
      </c>
      <c r="Q70" s="107">
        <v>31648</v>
      </c>
      <c r="R70" s="108">
        <f t="shared" si="42"/>
        <v>127</v>
      </c>
      <c r="S70" s="109">
        <f t="shared" si="43"/>
        <v>2224.25</v>
      </c>
      <c r="T70" s="314">
        <f t="shared" si="44"/>
        <v>33999.25</v>
      </c>
      <c r="U70" s="110">
        <v>34000</v>
      </c>
      <c r="V70" s="111"/>
      <c r="W70" s="111">
        <f t="shared" si="30"/>
        <v>0</v>
      </c>
      <c r="X70" s="111">
        <f t="shared" si="31"/>
        <v>0</v>
      </c>
      <c r="Y70" s="319">
        <f t="shared" si="32"/>
        <v>0</v>
      </c>
      <c r="Z70" s="111"/>
      <c r="AB70"/>
      <c r="AC70"/>
      <c r="AD70"/>
      <c r="AE70"/>
    </row>
    <row r="71" spans="1:31" s="75" customFormat="1" ht="30.75" customHeight="1" thickBot="1">
      <c r="A71" s="309" t="s">
        <v>300</v>
      </c>
      <c r="B71" s="489">
        <v>44680</v>
      </c>
      <c r="C71" s="490">
        <f t="shared" si="33"/>
        <v>179</v>
      </c>
      <c r="D71" s="491">
        <f t="shared" si="34"/>
        <v>3140.13</v>
      </c>
      <c r="E71" s="492">
        <f t="shared" si="35"/>
        <v>47999.13</v>
      </c>
      <c r="F71" s="494">
        <v>48000</v>
      </c>
      <c r="G71" s="103">
        <v>31648</v>
      </c>
      <c r="H71" s="104">
        <f t="shared" si="36"/>
        <v>127</v>
      </c>
      <c r="I71" s="105">
        <f t="shared" si="37"/>
        <v>2224.25</v>
      </c>
      <c r="J71" s="313">
        <f t="shared" si="38"/>
        <v>33999.25</v>
      </c>
      <c r="K71" s="106">
        <v>34000</v>
      </c>
      <c r="L71" s="103">
        <v>26994</v>
      </c>
      <c r="M71" s="104">
        <f>ROUNDUP((L71*0.4%)+0,0)</f>
        <v>108</v>
      </c>
      <c r="N71" s="105">
        <f>(L71+M71)*7%</f>
        <v>1897.14</v>
      </c>
      <c r="O71" s="313">
        <f>SUM(L71:N71)</f>
        <v>28999.14</v>
      </c>
      <c r="P71" s="106">
        <v>29000</v>
      </c>
      <c r="Q71" s="103">
        <v>30718</v>
      </c>
      <c r="R71" s="104">
        <f t="shared" si="42"/>
        <v>123</v>
      </c>
      <c r="S71" s="105">
        <f t="shared" si="43"/>
        <v>2158.8700000000003</v>
      </c>
      <c r="T71" s="313">
        <f t="shared" si="44"/>
        <v>32999.870000000003</v>
      </c>
      <c r="U71" s="106">
        <v>33000</v>
      </c>
      <c r="V71" s="111"/>
      <c r="W71" s="111">
        <f t="shared" si="30"/>
        <v>0</v>
      </c>
      <c r="X71" s="111">
        <f t="shared" si="31"/>
        <v>0</v>
      </c>
      <c r="Y71" s="319">
        <f t="shared" si="32"/>
        <v>0</v>
      </c>
      <c r="Z71" s="111"/>
      <c r="AB71"/>
      <c r="AC71"/>
      <c r="AD71"/>
      <c r="AE71"/>
    </row>
    <row r="72" spans="1:31" s="75" customFormat="1" ht="30.75" customHeight="1" thickBot="1">
      <c r="A72" s="309" t="s">
        <v>301</v>
      </c>
      <c r="B72" s="305">
        <v>44680</v>
      </c>
      <c r="C72" s="306">
        <f t="shared" si="33"/>
        <v>179</v>
      </c>
      <c r="D72" s="307">
        <f t="shared" si="34"/>
        <v>3140.13</v>
      </c>
      <c r="E72" s="308">
        <f t="shared" si="35"/>
        <v>47999.13</v>
      </c>
      <c r="F72" s="318">
        <v>48000</v>
      </c>
      <c r="G72" s="107">
        <v>31648</v>
      </c>
      <c r="H72" s="108">
        <f t="shared" si="36"/>
        <v>127</v>
      </c>
      <c r="I72" s="109">
        <f t="shared" si="37"/>
        <v>2224.25</v>
      </c>
      <c r="J72" s="314">
        <f t="shared" si="38"/>
        <v>33999.25</v>
      </c>
      <c r="K72" s="110">
        <v>34000</v>
      </c>
      <c r="L72" s="107">
        <v>26063</v>
      </c>
      <c r="M72" s="108">
        <f>ROUNDUP((L72*0.4%)+0,0)</f>
        <v>105</v>
      </c>
      <c r="N72" s="109">
        <f>(L72+M72)*7%</f>
        <v>1831.7600000000002</v>
      </c>
      <c r="O72" s="314">
        <f>SUM(L72:N72)</f>
        <v>27999.760000000002</v>
      </c>
      <c r="P72" s="110">
        <v>28000</v>
      </c>
      <c r="Q72" s="107">
        <v>29786</v>
      </c>
      <c r="R72" s="108">
        <f t="shared" si="42"/>
        <v>120</v>
      </c>
      <c r="S72" s="109">
        <f t="shared" si="43"/>
        <v>2093.42</v>
      </c>
      <c r="T72" s="314">
        <f t="shared" si="44"/>
        <v>31999.42</v>
      </c>
      <c r="U72" s="110">
        <v>32000</v>
      </c>
      <c r="V72" s="111"/>
      <c r="W72" s="111">
        <f t="shared" si="30"/>
        <v>0</v>
      </c>
      <c r="X72" s="111">
        <f t="shared" si="31"/>
        <v>0</v>
      </c>
      <c r="Y72" s="319">
        <f t="shared" si="32"/>
        <v>0</v>
      </c>
      <c r="Z72" s="111"/>
      <c r="AB72"/>
      <c r="AC72"/>
      <c r="AD72"/>
      <c r="AE72"/>
    </row>
    <row r="73" spans="1:31" s="75" customFormat="1" ht="30.75" customHeight="1" thickBot="1">
      <c r="A73" s="309" t="s">
        <v>302</v>
      </c>
      <c r="B73" s="81"/>
      <c r="C73" s="81"/>
      <c r="D73" s="81"/>
      <c r="E73" s="81"/>
      <c r="F73" s="81"/>
      <c r="G73" s="111"/>
      <c r="H73" s="111"/>
      <c r="I73" s="111"/>
      <c r="J73" s="111"/>
      <c r="K73" s="111"/>
      <c r="L73" s="103">
        <v>25132</v>
      </c>
      <c r="M73" s="104">
        <f>ROUNDUP((L73*0.4%)+0,0)</f>
        <v>101</v>
      </c>
      <c r="N73" s="105">
        <f>(L73+M73)*7%</f>
        <v>1766.3100000000002</v>
      </c>
      <c r="O73" s="313">
        <f>SUM(L73:N73)</f>
        <v>26999.31</v>
      </c>
      <c r="P73" s="106">
        <v>27000</v>
      </c>
      <c r="Q73" s="103">
        <v>28856</v>
      </c>
      <c r="R73" s="104">
        <f t="shared" si="42"/>
        <v>116</v>
      </c>
      <c r="S73" s="105">
        <f t="shared" si="43"/>
        <v>2028.0400000000002</v>
      </c>
      <c r="T73" s="313">
        <f t="shared" si="44"/>
        <v>31000.04</v>
      </c>
      <c r="U73" s="106">
        <v>31000</v>
      </c>
      <c r="V73" s="111"/>
      <c r="W73" s="111">
        <f t="shared" si="30"/>
        <v>0</v>
      </c>
      <c r="X73" s="111">
        <f t="shared" si="31"/>
        <v>0</v>
      </c>
      <c r="Y73" s="319">
        <f t="shared" si="32"/>
        <v>0</v>
      </c>
      <c r="Z73" s="111"/>
      <c r="AB73"/>
      <c r="AC73"/>
      <c r="AD73"/>
      <c r="AE73"/>
    </row>
    <row r="74" spans="1:31" s="75" customFormat="1" ht="30.75" customHeight="1" thickBot="1">
      <c r="A74" s="309" t="s">
        <v>303</v>
      </c>
      <c r="B74" s="81"/>
      <c r="C74" s="81"/>
      <c r="D74" s="81"/>
      <c r="E74" s="81"/>
      <c r="F74" s="81"/>
      <c r="G74" s="111"/>
      <c r="H74" s="111"/>
      <c r="I74" s="111"/>
      <c r="J74" s="111"/>
      <c r="K74" s="111"/>
      <c r="L74" s="107">
        <v>24202</v>
      </c>
      <c r="M74" s="108">
        <f>ROUNDUP((L74*0.4%)+0,0)</f>
        <v>97</v>
      </c>
      <c r="N74" s="109">
        <f>(L74+M74)*7%</f>
        <v>1700.93</v>
      </c>
      <c r="O74" s="314">
        <f>SUM(L74:N74)</f>
        <v>25999.93</v>
      </c>
      <c r="P74" s="110">
        <v>26000</v>
      </c>
      <c r="Q74" s="107">
        <v>27925</v>
      </c>
      <c r="R74" s="108">
        <f t="shared" si="42"/>
        <v>112</v>
      </c>
      <c r="S74" s="109">
        <f t="shared" si="43"/>
        <v>1962.5900000000001</v>
      </c>
      <c r="T74" s="314">
        <f t="shared" si="44"/>
        <v>29999.59</v>
      </c>
      <c r="U74" s="110">
        <v>30000</v>
      </c>
      <c r="V74" s="111"/>
      <c r="W74" s="111">
        <f t="shared" si="30"/>
        <v>0</v>
      </c>
      <c r="X74" s="111">
        <f t="shared" si="31"/>
        <v>0</v>
      </c>
      <c r="Y74" s="319">
        <f t="shared" si="32"/>
        <v>0</v>
      </c>
      <c r="Z74" s="111"/>
    </row>
    <row r="75" spans="1:31" s="75" customFormat="1" ht="30.75" customHeight="1" thickBot="1">
      <c r="A75" s="309" t="s">
        <v>304</v>
      </c>
      <c r="B75" s="81"/>
      <c r="C75" s="81"/>
      <c r="D75" s="81"/>
      <c r="E75" s="81"/>
      <c r="F75" s="81"/>
      <c r="G75" s="111"/>
      <c r="H75" s="111"/>
      <c r="I75" s="111"/>
      <c r="J75" s="111"/>
      <c r="K75" s="111"/>
      <c r="L75" s="111"/>
      <c r="M75" s="111"/>
      <c r="N75" s="111"/>
      <c r="O75" s="111"/>
      <c r="P75" s="111"/>
      <c r="Q75" s="103">
        <v>26994</v>
      </c>
      <c r="R75" s="104">
        <f t="shared" si="42"/>
        <v>108</v>
      </c>
      <c r="S75" s="105">
        <f t="shared" si="43"/>
        <v>1897.14</v>
      </c>
      <c r="T75" s="313">
        <f t="shared" si="44"/>
        <v>28999.14</v>
      </c>
      <c r="U75" s="106">
        <v>29000</v>
      </c>
      <c r="V75" s="111"/>
      <c r="W75" s="111">
        <f t="shared" si="30"/>
        <v>0</v>
      </c>
      <c r="X75" s="111">
        <f t="shared" si="31"/>
        <v>0</v>
      </c>
      <c r="Y75" s="319">
        <f t="shared" si="32"/>
        <v>0</v>
      </c>
      <c r="Z75" s="111"/>
    </row>
    <row r="76" spans="1:31" s="75" customFormat="1" ht="30.75" customHeight="1" thickBot="1">
      <c r="A76" s="309" t="s">
        <v>305</v>
      </c>
      <c r="B76" s="81"/>
      <c r="C76" s="81"/>
      <c r="D76" s="81"/>
      <c r="E76" s="81"/>
      <c r="F76" s="81"/>
      <c r="G76" s="111"/>
      <c r="H76" s="111"/>
      <c r="I76" s="111"/>
      <c r="J76" s="111"/>
      <c r="K76" s="111"/>
      <c r="L76" s="111"/>
      <c r="M76" s="111"/>
      <c r="N76" s="111"/>
      <c r="O76" s="111"/>
      <c r="P76" s="111"/>
      <c r="Q76" s="107">
        <v>26063</v>
      </c>
      <c r="R76" s="108">
        <f>ROUNDUP((Q76*0.4%)+0,0)</f>
        <v>105</v>
      </c>
      <c r="S76" s="109">
        <f>(Q76+R76)*7%</f>
        <v>1831.7600000000002</v>
      </c>
      <c r="T76" s="314">
        <f>SUM(Q76:S76)</f>
        <v>27999.760000000002</v>
      </c>
      <c r="U76" s="110">
        <v>28000</v>
      </c>
      <c r="V76" s="111"/>
      <c r="W76" s="111">
        <f>ROUNDUP((V76*0.4%)+0,0)</f>
        <v>0</v>
      </c>
      <c r="X76" s="111">
        <f>(V76+W76)*7%</f>
        <v>0</v>
      </c>
      <c r="Y76" s="319">
        <f>SUM(V76:X76)</f>
        <v>0</v>
      </c>
      <c r="Z76" s="111"/>
    </row>
    <row r="77" spans="1:31" s="75" customFormat="1">
      <c r="A77" s="208"/>
      <c r="B77" s="208"/>
      <c r="C77" s="208"/>
      <c r="D77" s="208"/>
      <c r="E77" s="208"/>
      <c r="F77" s="209"/>
      <c r="G77" s="208"/>
      <c r="H77" s="208"/>
      <c r="I77" s="208"/>
      <c r="J77" s="208"/>
      <c r="K77" s="209"/>
      <c r="L77" s="209"/>
      <c r="M77" s="209"/>
      <c r="N77" s="209"/>
      <c r="O77" s="209"/>
      <c r="P77" s="209"/>
      <c r="Q77" s="209"/>
      <c r="R77" s="209"/>
      <c r="S77" s="209"/>
      <c r="T77" s="209"/>
      <c r="U77" s="209"/>
      <c r="V77" s="209"/>
      <c r="W77" s="209"/>
      <c r="X77" s="209"/>
      <c r="Y77" s="209"/>
      <c r="Z77" s="209"/>
    </row>
    <row r="78" spans="1:31" s="70" customFormat="1">
      <c r="A78" s="198"/>
      <c r="B78" s="198"/>
      <c r="C78" s="198"/>
      <c r="D78" s="198"/>
      <c r="E78" s="198"/>
      <c r="F78" s="210"/>
      <c r="G78" s="198"/>
      <c r="H78" s="198"/>
      <c r="I78" s="198"/>
      <c r="J78" s="198"/>
      <c r="K78" s="210"/>
      <c r="L78" s="210"/>
      <c r="M78" s="210"/>
      <c r="N78" s="210"/>
      <c r="O78" s="210"/>
      <c r="P78" s="210"/>
      <c r="Q78" s="210"/>
      <c r="R78" s="210"/>
      <c r="S78" s="210"/>
      <c r="T78" s="210"/>
      <c r="U78" s="210"/>
      <c r="V78" s="210"/>
      <c r="W78" s="210"/>
      <c r="X78" s="210"/>
      <c r="Y78" s="210"/>
      <c r="Z78" s="210"/>
    </row>
    <row r="79" spans="1:31" s="70" customFormat="1">
      <c r="A79" s="198"/>
      <c r="B79" s="198"/>
      <c r="C79" s="198"/>
      <c r="D79" s="198"/>
      <c r="E79" s="198"/>
      <c r="F79" s="210"/>
      <c r="G79" s="198"/>
      <c r="H79" s="198"/>
      <c r="I79" s="198"/>
      <c r="J79" s="198"/>
      <c r="K79" s="210"/>
      <c r="L79" s="210"/>
      <c r="M79" s="210"/>
      <c r="N79" s="210"/>
      <c r="O79" s="210"/>
      <c r="P79" s="210"/>
      <c r="Q79" s="210"/>
      <c r="R79" s="210"/>
      <c r="S79" s="210"/>
      <c r="T79" s="210"/>
      <c r="U79" s="210"/>
      <c r="V79" s="210"/>
      <c r="W79" s="210"/>
      <c r="X79" s="210"/>
      <c r="Y79" s="210"/>
      <c r="Z79" s="210"/>
    </row>
    <row r="80" spans="1:31" s="70" customFormat="1">
      <c r="A80" s="198"/>
      <c r="B80" s="198"/>
      <c r="C80" s="198"/>
      <c r="D80" s="198"/>
      <c r="E80" s="198"/>
      <c r="F80" s="210"/>
      <c r="G80" s="198"/>
      <c r="H80" s="198"/>
      <c r="I80" s="198"/>
      <c r="J80" s="198"/>
      <c r="K80" s="210"/>
      <c r="L80" s="210"/>
      <c r="M80" s="210"/>
      <c r="N80" s="210"/>
      <c r="O80" s="210"/>
      <c r="P80" s="210"/>
      <c r="Q80" s="210"/>
      <c r="R80" s="210"/>
      <c r="S80" s="210"/>
      <c r="T80" s="210"/>
      <c r="U80" s="210"/>
      <c r="V80" s="210"/>
      <c r="W80" s="210"/>
      <c r="X80" s="210"/>
      <c r="Y80" s="210"/>
      <c r="Z80" s="210"/>
    </row>
    <row r="81" spans="1:26" s="70" customFormat="1">
      <c r="A81" s="198"/>
      <c r="B81" s="198"/>
      <c r="C81" s="198"/>
      <c r="D81" s="198"/>
      <c r="E81" s="198"/>
      <c r="F81" s="210"/>
      <c r="G81" s="198"/>
      <c r="H81" s="198"/>
      <c r="I81" s="198"/>
      <c r="J81" s="198"/>
      <c r="K81" s="210"/>
      <c r="L81" s="210"/>
      <c r="M81" s="210"/>
      <c r="N81" s="210"/>
      <c r="O81" s="210"/>
      <c r="P81" s="210"/>
      <c r="Q81" s="210"/>
      <c r="R81" s="210"/>
      <c r="S81" s="210"/>
      <c r="T81" s="210"/>
      <c r="U81" s="210"/>
      <c r="V81" s="210"/>
      <c r="W81" s="210"/>
      <c r="X81" s="210"/>
      <c r="Y81" s="210"/>
      <c r="Z81" s="210"/>
    </row>
    <row r="82" spans="1:26" s="75" customFormat="1">
      <c r="A82" s="198"/>
      <c r="B82" s="198"/>
      <c r="C82" s="198"/>
      <c r="D82" s="198"/>
      <c r="E82" s="198"/>
      <c r="F82" s="210"/>
      <c r="G82" s="198"/>
      <c r="H82" s="198"/>
      <c r="I82" s="198"/>
      <c r="J82" s="198"/>
      <c r="K82" s="210"/>
      <c r="L82" s="210"/>
      <c r="M82" s="210"/>
      <c r="N82" s="210"/>
      <c r="O82" s="210"/>
      <c r="P82" s="210"/>
      <c r="Q82" s="210"/>
      <c r="R82" s="210"/>
      <c r="S82" s="210"/>
      <c r="T82" s="210"/>
      <c r="U82" s="210"/>
      <c r="V82" s="210"/>
      <c r="W82" s="210"/>
      <c r="X82" s="210"/>
      <c r="Y82" s="210"/>
      <c r="Z82" s="210"/>
    </row>
    <row r="83" spans="1:26" s="75" customFormat="1">
      <c r="A83" s="198"/>
      <c r="B83" s="198"/>
      <c r="C83" s="198"/>
      <c r="D83" s="198"/>
      <c r="E83" s="198"/>
      <c r="F83" s="210"/>
      <c r="G83" s="198"/>
      <c r="H83" s="198"/>
      <c r="I83" s="198"/>
      <c r="J83" s="198"/>
      <c r="K83" s="210"/>
      <c r="L83" s="210"/>
      <c r="M83" s="210"/>
      <c r="N83" s="210"/>
      <c r="O83" s="210"/>
      <c r="P83" s="210"/>
      <c r="Q83" s="210"/>
      <c r="R83" s="210"/>
      <c r="S83" s="210"/>
      <c r="T83" s="210"/>
      <c r="U83" s="210"/>
      <c r="V83" s="210"/>
      <c r="W83" s="210"/>
      <c r="X83" s="210"/>
      <c r="Y83" s="210"/>
      <c r="Z83" s="210"/>
    </row>
    <row r="84" spans="1:26" s="75" customFormat="1">
      <c r="A84" s="198"/>
      <c r="B84" s="198"/>
      <c r="C84" s="198"/>
      <c r="D84" s="198"/>
      <c r="E84" s="198"/>
      <c r="F84" s="210"/>
      <c r="G84" s="198"/>
      <c r="H84" s="198"/>
      <c r="I84" s="198"/>
      <c r="J84" s="198"/>
      <c r="K84" s="210"/>
      <c r="L84" s="210"/>
      <c r="M84" s="210"/>
      <c r="N84" s="210"/>
      <c r="O84" s="210"/>
      <c r="P84" s="210"/>
      <c r="Q84" s="210"/>
      <c r="R84" s="210"/>
      <c r="S84" s="210"/>
      <c r="T84" s="210"/>
      <c r="U84" s="210"/>
      <c r="V84" s="210"/>
      <c r="W84" s="210"/>
      <c r="X84" s="210"/>
      <c r="Y84" s="210"/>
      <c r="Z84" s="210"/>
    </row>
    <row r="85" spans="1:26" s="75" customFormat="1">
      <c r="A85" s="198"/>
      <c r="B85" s="198"/>
      <c r="C85" s="198"/>
      <c r="D85" s="198"/>
      <c r="E85" s="198"/>
      <c r="F85" s="210"/>
      <c r="G85" s="198"/>
      <c r="H85" s="198"/>
      <c r="I85" s="198"/>
      <c r="J85" s="198"/>
      <c r="K85" s="210"/>
      <c r="L85" s="210"/>
      <c r="M85" s="210"/>
      <c r="N85" s="210"/>
      <c r="O85" s="210"/>
      <c r="P85" s="210"/>
      <c r="Q85" s="210"/>
      <c r="R85" s="210"/>
      <c r="S85" s="210"/>
      <c r="T85" s="210"/>
      <c r="U85" s="210"/>
      <c r="V85" s="210"/>
      <c r="W85" s="210"/>
      <c r="X85" s="210"/>
      <c r="Y85" s="210"/>
      <c r="Z85" s="210"/>
    </row>
    <row r="86" spans="1:26" s="75" customFormat="1">
      <c r="A86" s="198"/>
      <c r="B86" s="198"/>
      <c r="C86" s="198"/>
      <c r="D86" s="198"/>
      <c r="E86" s="198"/>
      <c r="F86" s="210"/>
      <c r="G86" s="198"/>
      <c r="H86" s="198"/>
      <c r="I86" s="198"/>
      <c r="J86" s="198"/>
      <c r="K86" s="210"/>
      <c r="L86" s="210"/>
      <c r="M86" s="210"/>
      <c r="N86" s="210"/>
      <c r="O86" s="210"/>
      <c r="P86" s="210"/>
      <c r="Q86" s="210"/>
      <c r="R86" s="210"/>
      <c r="S86" s="210"/>
      <c r="T86" s="210"/>
      <c r="U86" s="210"/>
      <c r="V86" s="210"/>
      <c r="W86" s="210"/>
      <c r="X86" s="210"/>
      <c r="Y86" s="210"/>
      <c r="Z86" s="210"/>
    </row>
    <row r="87" spans="1:26" s="75" customFormat="1">
      <c r="A87" s="198"/>
      <c r="B87" s="198"/>
      <c r="C87" s="198"/>
      <c r="D87" s="198"/>
      <c r="E87" s="198"/>
      <c r="F87" s="210"/>
      <c r="G87" s="198"/>
      <c r="H87" s="198"/>
      <c r="I87" s="198"/>
      <c r="J87" s="198"/>
      <c r="K87" s="210"/>
      <c r="L87" s="210"/>
      <c r="M87" s="210"/>
      <c r="N87" s="210"/>
      <c r="O87" s="210"/>
      <c r="P87" s="210"/>
      <c r="Q87" s="210"/>
      <c r="R87" s="210"/>
      <c r="S87" s="210"/>
      <c r="T87" s="210"/>
      <c r="U87" s="210"/>
      <c r="V87" s="210"/>
      <c r="W87" s="210"/>
      <c r="X87" s="210"/>
      <c r="Y87" s="210"/>
      <c r="Z87" s="210"/>
    </row>
    <row r="88" spans="1:26" s="75" customFormat="1">
      <c r="A88" s="198"/>
      <c r="B88" s="198"/>
      <c r="C88" s="198"/>
      <c r="D88" s="198"/>
      <c r="E88" s="198"/>
      <c r="F88" s="210"/>
      <c r="G88" s="198"/>
      <c r="H88" s="198"/>
      <c r="I88" s="198"/>
      <c r="J88" s="198"/>
      <c r="K88" s="210"/>
      <c r="L88" s="210"/>
      <c r="M88" s="210"/>
      <c r="N88" s="210"/>
      <c r="O88" s="210"/>
      <c r="P88" s="210"/>
      <c r="Q88" s="210"/>
      <c r="R88" s="210"/>
      <c r="S88" s="210"/>
      <c r="T88" s="210"/>
      <c r="U88" s="210"/>
      <c r="V88" s="210"/>
      <c r="W88" s="210"/>
      <c r="X88" s="210"/>
      <c r="Y88" s="210"/>
      <c r="Z88" s="210"/>
    </row>
    <row r="89" spans="1:26" s="75" customFormat="1">
      <c r="A89" s="198"/>
      <c r="B89" s="198"/>
      <c r="C89" s="198"/>
      <c r="D89" s="198"/>
      <c r="E89" s="198"/>
      <c r="F89" s="210"/>
      <c r="G89" s="198"/>
      <c r="H89" s="198"/>
      <c r="I89" s="198"/>
      <c r="J89" s="198"/>
      <c r="K89" s="210"/>
      <c r="L89" s="210"/>
      <c r="M89" s="210"/>
      <c r="N89" s="210"/>
      <c r="O89" s="210"/>
      <c r="P89" s="210"/>
      <c r="Q89" s="210"/>
      <c r="R89" s="210"/>
      <c r="S89" s="210"/>
      <c r="T89" s="210"/>
      <c r="U89" s="210"/>
      <c r="V89" s="210"/>
      <c r="W89" s="210"/>
      <c r="X89" s="210"/>
      <c r="Y89" s="210"/>
      <c r="Z89" s="210"/>
    </row>
    <row r="90" spans="1:26" s="75" customFormat="1">
      <c r="A90" s="198"/>
      <c r="B90" s="198"/>
      <c r="C90" s="198"/>
      <c r="D90" s="198"/>
      <c r="E90" s="198"/>
      <c r="F90" s="210"/>
      <c r="G90" s="198"/>
      <c r="H90" s="198"/>
      <c r="I90" s="198"/>
      <c r="J90" s="198"/>
      <c r="K90" s="210"/>
      <c r="L90" s="210"/>
      <c r="M90" s="210"/>
      <c r="N90" s="210"/>
      <c r="O90" s="210"/>
      <c r="P90" s="210"/>
      <c r="Q90" s="210"/>
      <c r="R90" s="210"/>
      <c r="S90" s="210"/>
      <c r="T90" s="210"/>
      <c r="U90" s="210"/>
      <c r="V90" s="210"/>
      <c r="W90" s="210"/>
      <c r="X90" s="210"/>
      <c r="Y90" s="210"/>
      <c r="Z90" s="210"/>
    </row>
    <row r="91" spans="1:26" s="75" customFormat="1">
      <c r="A91" s="198"/>
      <c r="B91" s="198"/>
      <c r="C91" s="198"/>
      <c r="D91" s="198"/>
      <c r="E91" s="198"/>
      <c r="F91" s="210"/>
      <c r="G91" s="198"/>
      <c r="H91" s="198"/>
      <c r="I91" s="198"/>
      <c r="J91" s="198"/>
      <c r="K91" s="210"/>
      <c r="L91" s="210"/>
      <c r="M91" s="210"/>
      <c r="N91" s="210"/>
      <c r="O91" s="210"/>
      <c r="P91" s="210"/>
      <c r="Q91" s="210"/>
      <c r="R91" s="210"/>
      <c r="S91" s="210"/>
      <c r="T91" s="210"/>
      <c r="U91" s="210"/>
      <c r="V91" s="210"/>
      <c r="W91" s="210"/>
      <c r="X91" s="210"/>
      <c r="Y91" s="210"/>
      <c r="Z91" s="210"/>
    </row>
    <row r="92" spans="1:26" s="75" customFormat="1">
      <c r="A92" s="198"/>
      <c r="B92" s="198"/>
      <c r="C92" s="198"/>
      <c r="D92" s="198"/>
      <c r="E92" s="198"/>
      <c r="F92" s="210"/>
      <c r="G92" s="198"/>
      <c r="H92" s="198"/>
      <c r="I92" s="198"/>
      <c r="J92" s="198"/>
      <c r="K92" s="210"/>
      <c r="L92" s="210"/>
      <c r="M92" s="210"/>
      <c r="N92" s="210"/>
      <c r="O92" s="210"/>
      <c r="P92" s="210"/>
      <c r="Q92" s="210"/>
      <c r="R92" s="210"/>
      <c r="S92" s="210"/>
      <c r="T92" s="210"/>
      <c r="U92" s="210"/>
      <c r="V92" s="210"/>
      <c r="W92" s="210"/>
      <c r="X92" s="210"/>
      <c r="Y92" s="210"/>
      <c r="Z92" s="210"/>
    </row>
    <row r="93" spans="1:26" s="75" customFormat="1">
      <c r="A93" s="198"/>
      <c r="B93" s="198"/>
      <c r="C93" s="198"/>
      <c r="D93" s="198"/>
      <c r="E93" s="198"/>
      <c r="F93" s="210"/>
      <c r="G93" s="198"/>
      <c r="H93" s="198"/>
      <c r="I93" s="198"/>
      <c r="J93" s="198"/>
      <c r="K93" s="210"/>
      <c r="L93" s="210"/>
      <c r="M93" s="210"/>
      <c r="N93" s="210"/>
      <c r="O93" s="210"/>
      <c r="P93" s="210"/>
      <c r="Q93" s="210"/>
      <c r="R93" s="210"/>
      <c r="S93" s="210"/>
      <c r="T93" s="210"/>
      <c r="U93" s="210"/>
      <c r="V93" s="210"/>
      <c r="W93" s="210"/>
      <c r="X93" s="210"/>
      <c r="Y93" s="210"/>
      <c r="Z93" s="210"/>
    </row>
    <row r="94" spans="1:26" s="75" customFormat="1">
      <c r="A94" s="198"/>
      <c r="B94" s="198"/>
      <c r="C94" s="198"/>
      <c r="D94" s="198"/>
      <c r="E94" s="198"/>
      <c r="F94" s="210"/>
      <c r="G94" s="198"/>
      <c r="H94" s="198"/>
      <c r="I94" s="198"/>
      <c r="J94" s="198"/>
      <c r="K94" s="210"/>
      <c r="L94" s="210"/>
      <c r="M94" s="210"/>
      <c r="N94" s="210"/>
      <c r="O94" s="210"/>
      <c r="P94" s="210"/>
      <c r="Q94" s="210"/>
      <c r="R94" s="210"/>
      <c r="S94" s="210"/>
      <c r="T94" s="210"/>
      <c r="U94" s="210"/>
      <c r="V94" s="210"/>
      <c r="W94" s="210"/>
      <c r="X94" s="210"/>
      <c r="Y94" s="210"/>
      <c r="Z94" s="210"/>
    </row>
    <row r="95" spans="1:26" s="70" customFormat="1" ht="20.25">
      <c r="A95" s="315" t="s">
        <v>30</v>
      </c>
      <c r="B95" s="198"/>
      <c r="C95" s="198"/>
      <c r="D95" s="198"/>
      <c r="E95" s="198"/>
      <c r="F95" s="210"/>
      <c r="G95" s="198"/>
      <c r="H95" s="198"/>
      <c r="I95" s="198"/>
      <c r="J95" s="198"/>
      <c r="K95" s="210"/>
      <c r="L95" s="210"/>
      <c r="M95" s="210"/>
      <c r="N95" s="210"/>
      <c r="O95" s="210"/>
      <c r="P95" s="210"/>
      <c r="Q95" s="210"/>
      <c r="R95" s="210"/>
      <c r="S95" s="210"/>
      <c r="T95" s="210"/>
      <c r="U95" s="210"/>
      <c r="V95" s="210"/>
      <c r="W95" s="210"/>
      <c r="X95" s="210"/>
      <c r="Y95" s="210"/>
      <c r="Z95" s="210"/>
    </row>
    <row r="96" spans="1:26" s="70" customFormat="1" ht="18">
      <c r="A96" s="212" t="s">
        <v>394</v>
      </c>
      <c r="B96" s="198"/>
      <c r="C96" s="198"/>
      <c r="D96" s="198"/>
      <c r="E96" s="198"/>
      <c r="F96" s="210"/>
      <c r="G96" s="198"/>
      <c r="H96" s="198"/>
      <c r="I96" s="198"/>
      <c r="J96" s="198"/>
      <c r="K96" s="210"/>
      <c r="L96" s="210"/>
      <c r="M96" s="210"/>
      <c r="N96" s="210"/>
      <c r="O96" s="210"/>
      <c r="P96" s="210"/>
      <c r="Q96" s="210"/>
      <c r="R96" s="210"/>
      <c r="S96" s="210"/>
      <c r="T96" s="210"/>
      <c r="U96" s="210"/>
      <c r="V96" s="210"/>
      <c r="W96" s="210"/>
      <c r="X96" s="210"/>
      <c r="Y96" s="210"/>
      <c r="Z96" s="210"/>
    </row>
    <row r="97" spans="1:26" ht="18">
      <c r="A97" s="212" t="s">
        <v>311</v>
      </c>
      <c r="B97" s="201"/>
      <c r="C97" s="201"/>
      <c r="D97" s="201"/>
      <c r="E97" s="201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163"/>
      <c r="W97" s="163"/>
      <c r="X97" s="202"/>
      <c r="Y97" s="202"/>
      <c r="Z97" s="202"/>
    </row>
    <row r="98" spans="1:26" ht="18">
      <c r="A98" s="212" t="s">
        <v>312</v>
      </c>
      <c r="B98" s="201"/>
      <c r="C98" s="201"/>
      <c r="D98" s="201"/>
      <c r="E98" s="201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163"/>
      <c r="W98" s="163"/>
      <c r="X98" s="202"/>
      <c r="Y98" s="202"/>
      <c r="Z98" s="202"/>
    </row>
    <row r="99" spans="1:26" ht="18">
      <c r="A99" s="212" t="s">
        <v>313</v>
      </c>
      <c r="B99" s="201"/>
      <c r="C99" s="201"/>
      <c r="D99" s="201"/>
      <c r="E99" s="201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163"/>
      <c r="W99" s="163"/>
      <c r="X99" s="202"/>
      <c r="Y99" s="202"/>
      <c r="Z99" s="202"/>
    </row>
    <row r="100" spans="1:26" ht="18">
      <c r="A100" s="212" t="s">
        <v>314</v>
      </c>
      <c r="B100" s="201"/>
      <c r="C100" s="201"/>
      <c r="D100" s="201"/>
      <c r="E100" s="201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163"/>
      <c r="W100" s="163"/>
      <c r="X100" s="202"/>
      <c r="Y100" s="202"/>
      <c r="Z100" s="202"/>
    </row>
    <row r="101" spans="1:26" ht="18">
      <c r="A101" s="212" t="s">
        <v>315</v>
      </c>
      <c r="B101" s="201"/>
      <c r="C101" s="201"/>
      <c r="D101" s="201"/>
      <c r="E101" s="201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163"/>
      <c r="W101" s="163"/>
      <c r="X101" s="202"/>
      <c r="Y101" s="202"/>
      <c r="Z101" s="202"/>
    </row>
    <row r="102" spans="1:26" ht="18">
      <c r="A102" s="322" t="s">
        <v>554</v>
      </c>
      <c r="B102" s="323"/>
      <c r="C102" s="323"/>
      <c r="D102" s="323"/>
      <c r="E102" s="323"/>
      <c r="F102" s="324"/>
      <c r="G102" s="324"/>
      <c r="H102" s="324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  <c r="S102" s="324"/>
      <c r="T102" s="324"/>
      <c r="U102" s="324"/>
      <c r="V102" s="296"/>
      <c r="W102" s="296"/>
      <c r="X102" s="324"/>
      <c r="Y102" s="324"/>
      <c r="Z102" s="324"/>
    </row>
    <row r="103" spans="1:26" ht="18">
      <c r="A103" s="212" t="s">
        <v>555</v>
      </c>
      <c r="B103" s="323"/>
      <c r="C103" s="323"/>
      <c r="D103" s="323"/>
      <c r="E103" s="323"/>
      <c r="F103" s="324"/>
      <c r="G103" s="324"/>
      <c r="H103" s="324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  <c r="S103" s="324"/>
      <c r="T103" s="324"/>
      <c r="U103" s="324"/>
      <c r="V103" s="296"/>
      <c r="W103" s="296"/>
      <c r="X103" s="324"/>
      <c r="Y103" s="324"/>
      <c r="Z103" s="325"/>
    </row>
    <row r="104" spans="1:26" ht="19.5" customHeight="1">
      <c r="A104" s="787"/>
      <c r="B104" s="788"/>
      <c r="C104" s="788"/>
      <c r="D104" s="788"/>
      <c r="E104" s="788"/>
      <c r="F104" s="789"/>
      <c r="G104" s="789"/>
      <c r="H104" s="789"/>
      <c r="I104" s="789"/>
      <c r="J104" s="789"/>
      <c r="K104" s="789"/>
      <c r="L104" s="789"/>
      <c r="M104" s="789"/>
      <c r="N104" s="789"/>
      <c r="O104" s="789"/>
      <c r="P104" s="789"/>
      <c r="Q104" s="789"/>
      <c r="R104" s="789"/>
      <c r="S104" s="789"/>
      <c r="T104" s="789"/>
      <c r="U104" s="789"/>
      <c r="V104" s="220"/>
      <c r="W104" s="220"/>
      <c r="X104" s="789"/>
      <c r="Y104" s="789"/>
      <c r="Z104" s="790"/>
    </row>
    <row r="105" spans="1:26" s="75" customFormat="1">
      <c r="A105" s="791"/>
      <c r="B105" s="791"/>
      <c r="C105" s="791"/>
      <c r="D105" s="791"/>
      <c r="E105" s="791"/>
      <c r="F105" s="792"/>
      <c r="G105" s="791"/>
      <c r="H105" s="791"/>
      <c r="I105" s="791"/>
      <c r="J105" s="791"/>
      <c r="K105" s="792"/>
      <c r="L105" s="792"/>
      <c r="M105" s="792"/>
      <c r="N105" s="792"/>
      <c r="O105" s="792"/>
      <c r="P105" s="792"/>
      <c r="Q105" s="792"/>
      <c r="R105" s="792"/>
      <c r="S105" s="792"/>
      <c r="T105" s="792"/>
      <c r="U105" s="792"/>
      <c r="V105" s="792"/>
      <c r="W105" s="792"/>
      <c r="X105" s="792"/>
      <c r="Y105" s="792"/>
      <c r="Z105" s="792"/>
    </row>
    <row r="106" spans="1:26" s="70" customFormat="1" ht="19.5" customHeight="1">
      <c r="A106" s="90"/>
      <c r="F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</row>
  </sheetData>
  <mergeCells count="17">
    <mergeCell ref="A51:Z51"/>
    <mergeCell ref="A52:A54"/>
    <mergeCell ref="B52:F52"/>
    <mergeCell ref="B53:F53"/>
    <mergeCell ref="G53:K53"/>
    <mergeCell ref="L53:P53"/>
    <mergeCell ref="Q53:U53"/>
    <mergeCell ref="V53:Z53"/>
    <mergeCell ref="G52:Z52"/>
    <mergeCell ref="A4:A6"/>
    <mergeCell ref="B4:F4"/>
    <mergeCell ref="G4:Z4"/>
    <mergeCell ref="B5:F5"/>
    <mergeCell ref="G5:K5"/>
    <mergeCell ref="L5:P5"/>
    <mergeCell ref="Q5:U5"/>
    <mergeCell ref="V5:Z5"/>
  </mergeCells>
  <pageMargins left="0.39370078740157483" right="7.874015748031496E-2" top="0.19685039370078741" bottom="0.39370078740157483" header="0.31496062992125984" footer="0.31496062992125984"/>
  <pageSetup paperSize="9" scale="58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17</vt:i4>
      </vt:variant>
      <vt:variant>
        <vt:lpstr>ช่วงที่มีชื่อ</vt:lpstr>
      </vt:variant>
      <vt:variant>
        <vt:i4>1</vt:i4>
      </vt:variant>
    </vt:vector>
  </HeadingPairs>
  <TitlesOfParts>
    <vt:vector size="18" baseType="lpstr">
      <vt:lpstr>กลุ่มรถ_2015</vt:lpstr>
      <vt:lpstr>สรุปเบี้ยA1-2017</vt:lpstr>
      <vt:lpstr>นโยบายรับประกัน 2017</vt:lpstr>
      <vt:lpstr>เทเวศ One Plus</vt:lpstr>
      <vt:lpstr>Groupกลุ่ม 5 (3แผ่น)</vt:lpstr>
      <vt:lpstr>Groupกลุ่ม 4 (1แผ่น)</vt:lpstr>
      <vt:lpstr>Groupกลุ่ม 3 (2แผ่น)</vt:lpstr>
      <vt:lpstr>Group กลุ่ม 3 Honda (1แผ่น)</vt:lpstr>
      <vt:lpstr>Groupกลุ่ม2 (2แผ่น)</vt:lpstr>
      <vt:lpstr>สรุป (21.4.2015)</vt:lpstr>
      <vt:lpstr>กระบะ ISUZU (2 แผ่น)</vt:lpstr>
      <vt:lpstr>กระบะ NON ISUZU (3 แผ่น)</vt:lpstr>
      <vt:lpstr>เบี้ย Plus</vt:lpstr>
      <vt:lpstr>เบี้ย Plus เพิ่มทุน</vt:lpstr>
      <vt:lpstr>เทเวศคุ้มกัน-ป.2-ป.3 (3แผ่น)</vt:lpstr>
      <vt:lpstr>หาเบี้ยสุทธิ</vt:lpstr>
      <vt:lpstr>Sheet3 (4)</vt:lpstr>
      <vt:lpstr>'เบี้ย Plus เพิ่มทุน'!Print_Area</vt:lpstr>
    </vt:vector>
  </TitlesOfParts>
  <Company>Deves Insurance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Deves Insurance</dc:creator>
  <cp:lastModifiedBy>PC</cp:lastModifiedBy>
  <cp:lastPrinted>2017-01-31T09:30:50Z</cp:lastPrinted>
  <dcterms:created xsi:type="dcterms:W3CDTF">2012-11-20T06:16:52Z</dcterms:created>
  <dcterms:modified xsi:type="dcterms:W3CDTF">2017-06-05T09:50:23Z</dcterms:modified>
</cp:coreProperties>
</file>